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69" activeTab="8"/>
  </bookViews>
  <sheets>
    <sheet name="Portada" sheetId="1" r:id="rId1"/>
    <sheet name="Información general" sheetId="2" r:id="rId2"/>
    <sheet name="Gestión riesgo corrupción" sheetId="3" r:id="rId3"/>
    <sheet name="Hoja2" sheetId="4" state="hidden" r:id="rId4"/>
    <sheet name="Racionalización de trámites" sheetId="5" r:id="rId5"/>
    <sheet name="Rendición de cuentas" sheetId="6" r:id="rId6"/>
    <sheet name="Atención al ciudadano" sheetId="7" r:id="rId7"/>
    <sheet name="Transparencia" sheetId="8" r:id="rId8"/>
    <sheet name="Iniciativas adicionales" sheetId="9" r:id="rId9"/>
    <sheet name="Hoja1" sheetId="10" state="hidden" r:id="rId10"/>
    <sheet name="Hoja3" sheetId="11" state="hidden" r:id="rId11"/>
  </sheets>
  <externalReferences>
    <externalReference r:id="rId14"/>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<sst xmlns="http://schemas.openxmlformats.org/spreadsheetml/2006/main" count="433" uniqueCount="339">
  <si>
    <t>Subcomponente</t>
  </si>
  <si>
    <t xml:space="preserve"> Actividades</t>
  </si>
  <si>
    <t>Meta o producto</t>
  </si>
  <si>
    <t xml:space="preserve">Responsable </t>
  </si>
  <si>
    <t>Fecha programada</t>
  </si>
  <si>
    <t>Actividades</t>
  </si>
  <si>
    <t>Gerencia</t>
  </si>
  <si>
    <t xml:space="preserve">Rendición de cuentas    </t>
  </si>
  <si>
    <t>Componentes:</t>
  </si>
  <si>
    <t>Subdirección Administrativa</t>
  </si>
  <si>
    <t>Llevar a cabo Audiencia publica de rendición de cuentas</t>
  </si>
  <si>
    <t>3 seguimientos</t>
  </si>
  <si>
    <t>Equipo rendición de cuentas</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</si>
  <si>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</si>
  <si>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</si>
  <si>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</si>
  <si>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</si>
  <si>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</si>
  <si>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</si>
  <si>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</si>
  <si>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</si>
  <si>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</si>
  <si>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</si>
  <si>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</si>
  <si>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</si>
  <si>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Fortalecimiento de los canales de atención</t>
  </si>
  <si>
    <t>Normativo y procedimental</t>
  </si>
  <si>
    <t>Relacionamiento con el ciudadano</t>
  </si>
  <si>
    <t>SIAU</t>
  </si>
  <si>
    <t>Carta de trato digno</t>
  </si>
  <si>
    <t>Lineamientos de Transparencia Activa</t>
  </si>
  <si>
    <t>Lineamientos de Transparencia Pasiva</t>
  </si>
  <si>
    <t>Elaboración los Instrumentos de Gestión de la Información</t>
  </si>
  <si>
    <t>Criterio diferencial de accesibilidad</t>
  </si>
  <si>
    <t>Monitoreo del Acceso a la Información Pública</t>
  </si>
  <si>
    <t xml:space="preserve">Evaluación externa del proceso de rendición de cuentas  </t>
  </si>
  <si>
    <t>Evaluación externa</t>
  </si>
  <si>
    <t>Evaluación interna del proceso de rendición de cuentas</t>
  </si>
  <si>
    <t>Informe estado rendición de cuentas</t>
  </si>
  <si>
    <t>Identificación de actores y grupos de interés</t>
  </si>
  <si>
    <t>Documento identificación de actores y grupos de interés</t>
  </si>
  <si>
    <t>Realizar convocatoria de los actores y grupos de interés para participar en la rendición de cuentas</t>
  </si>
  <si>
    <t>Gerencia
Subdirección Administrativa</t>
  </si>
  <si>
    <t xml:space="preserve">De  0 - 59% </t>
  </si>
  <si>
    <t>Rojo</t>
  </si>
  <si>
    <t>Zona Baja</t>
  </si>
  <si>
    <t>De 60 a 79%</t>
  </si>
  <si>
    <t>Amarillo</t>
  </si>
  <si>
    <t>Zona Media</t>
  </si>
  <si>
    <t xml:space="preserve">De 80 a 100% </t>
  </si>
  <si>
    <t>Verde</t>
  </si>
  <si>
    <t xml:space="preserve">Zona Alta </t>
  </si>
  <si>
    <t>Comité de Control Interno</t>
  </si>
  <si>
    <t>Publicar datos abiertos en el portal www.datos.gov.co.</t>
  </si>
  <si>
    <t>Datos abiertos publicados</t>
  </si>
  <si>
    <t>Gestión documental</t>
  </si>
  <si>
    <t>Talento Humano</t>
  </si>
  <si>
    <t>Informe capacitación</t>
  </si>
  <si>
    <t>Plan Anticorrupción y de Atención al Ciudadano 2023</t>
  </si>
  <si>
    <t>Versión 00</t>
  </si>
  <si>
    <t>Objetivo:</t>
  </si>
  <si>
    <t>Alcance:</t>
  </si>
  <si>
    <t>Seguimiento:</t>
  </si>
  <si>
    <t>Definir e implementar en la E.S.E. Hospital San Juan de Dios de Pamplona, estrategias de lucha contra la corrupción y de atención al ciudadano.</t>
  </si>
  <si>
    <t>Identificar, analizar, evaluar y mitigar la ocurrencia de riesgos de corrupción en los procesos institucionales.
Mejorar la calidad y accesibilidad a los trámites y servicios que ofrece la entidad a los ciudadanos y grupos de valor.
Facilitar la evaluación y retroalimentación ciudadana sobre la gestión institucional.
Fortalecer canales de atención de la entidad para garantizar un mejor servicio.
Fomentar la integridad, la participación ciudadana y la transparencia, la eficiencia en el uso de los recursos físicos, financieros, tecnológicos y de talento humano de la entidad.</t>
  </si>
  <si>
    <t xml:space="preserve"> El Plan Anticorrupción y de Atención al Ciudadano aplica para todos los procesos de la entidad.</t>
  </si>
  <si>
    <t>Objetivos específicos:</t>
  </si>
  <si>
    <t>Se establece para el seguimiento al PAAC vigencia 2023 de la E.S.E. Hospital San Juan de Dios de Pamplona los rangos sugeridos en la Guía  "Estrategias para la construcción del Plan Anticorrupción y de Atención al Ciudadano. Versión 2. Página 47. De acuerdo a los siguientes rangos:</t>
  </si>
  <si>
    <t>PLAN ANTICORRUPCIÓN Y DE ATENCIÓN AL CIUDADANO 2023
INFORMACION GENERAL</t>
  </si>
  <si>
    <t>PLAN ANTICORRUPCIÓN Y DE ATENCIÓN AL CIUDADANO 2023
COMPONENTE: GESTION DEL RIESGO DE CORRUPCION</t>
  </si>
  <si>
    <t>Fecha de inicio</t>
  </si>
  <si>
    <t>Fecha de finalización</t>
  </si>
  <si>
    <t>Revisar y actualizar (en caso de ser necesario) la Política de Administración del Riesgo de la entidad.</t>
  </si>
  <si>
    <t>Socializar Política de Administración del Riesgo con personal de la entidad.</t>
  </si>
  <si>
    <t>Listados de asistencia y/o evidencias de socializaciones</t>
  </si>
  <si>
    <t>Revisar y actualizar mapa de riesgos de corrupción de la entidad con actores internos.</t>
  </si>
  <si>
    <t>Jefe Control Interno</t>
  </si>
  <si>
    <t>Porcentaje de avance por cuatrimestre</t>
  </si>
  <si>
    <t>Listados de asistencia y/o evidencias de socialización</t>
  </si>
  <si>
    <t>Informática y estadística</t>
  </si>
  <si>
    <t>Mapa de riesgos de corrupción ajustado</t>
  </si>
  <si>
    <t>Acta de revisión y/o
Política Actualizada</t>
  </si>
  <si>
    <t>Mapa de riesgos de corrupción actualizado</t>
  </si>
  <si>
    <t>Tramites y OPAs actualizados</t>
  </si>
  <si>
    <t>Información de calidad y en lenguaje comprensible</t>
  </si>
  <si>
    <t>Documento diagnostico</t>
  </si>
  <si>
    <t>Formular y ejecutar acciones que permitan fortalecer nivel de accesibilidad al portal web de la entidad</t>
  </si>
  <si>
    <t>Plan de trabajo</t>
  </si>
  <si>
    <t>Diseñar indicadores que permitan medir el desempeño de los canales de atención dispuestos por la entidad</t>
  </si>
  <si>
    <t xml:space="preserve">Plan Institucional de Capacitación - PIC </t>
  </si>
  <si>
    <t>Incorporar en plan de incentivos de la vigencia 2023 incentivos no monetarios para destacar servidores que se destacan por atención al ciudadano.</t>
  </si>
  <si>
    <t>Plan de incentivos</t>
  </si>
  <si>
    <t>Elaborar informes trimestrales de PQRSF, en los que se identifiquen oportunidades de mejora en la prestación del servicio.</t>
  </si>
  <si>
    <t>Actualizar y publicar carta de trato digno al ciudadano.</t>
  </si>
  <si>
    <t>Medir la percepción de los ciudadanos respecto a la calidad y accesibilidad de la oferta institucional y el servicio recibido.</t>
  </si>
  <si>
    <t>Identificar oportunidades y/o acciones de mejora producto de la medición de la percepción de los ciudadanos y ejecutar las mismas.</t>
  </si>
  <si>
    <t>Fichas indicadores</t>
  </si>
  <si>
    <t>Fichas indicadores diligenciadas</t>
  </si>
  <si>
    <t>Fortalecer competencias orientadas al servicio en el personal del SIAU</t>
  </si>
  <si>
    <t>Listados de asistencia y/o evidencias actividades llevadas a cabo</t>
  </si>
  <si>
    <t>Informes PQRSF</t>
  </si>
  <si>
    <t>Documento oportunidades y/o acciones de mejora</t>
  </si>
  <si>
    <t>Socializar política de tratamiento y protección de datos personales.</t>
  </si>
  <si>
    <t>Alta dirección</t>
  </si>
  <si>
    <t>Aplicar indicadores para medir desempeño de los canales de atención</t>
  </si>
  <si>
    <t>Ajustar sección Servicios al ciudadano del portal web, acorde a lineamientos de la resolución 1519 de 2020</t>
  </si>
  <si>
    <t>Sección servicios al ciudadano ajustada</t>
  </si>
  <si>
    <t>Incluir en Plan Institucional de Capacitación - PIC 2023 y ejecutar temáticas relacionadas con: 
-Servicio al ciudadano
-Ética y valores del servidor publico
-Lenguaje claro
-Atención con enfoque diferencial</t>
  </si>
  <si>
    <t>19/05//2023</t>
  </si>
  <si>
    <t>31/11/2023</t>
  </si>
  <si>
    <t xml:space="preserve">PLAN ANTICORRUPCIÓN Y DE ATENCIÓN AL CIUDADANO 2023
COMPONENTE 5: TRANSPARENCIA Y ACCESO A LA INFORMACION </t>
  </si>
  <si>
    <t xml:space="preserve">PLAN ANTICORRUPCIÓN Y DE ATENCIÓN AL CIUDADANO 2023
COMPONENTE 4: MECANISMOS PARA MEJORAR LA ATENCION AL CIUDADANO </t>
  </si>
  <si>
    <t>Elaborar y publicar en pagina web informes de solicitud de información</t>
  </si>
  <si>
    <t>Informes trimestrales</t>
  </si>
  <si>
    <t xml:space="preserve">Revisar y actualizar en caso de ser necesario inventario de activos de información  </t>
  </si>
  <si>
    <t>Matriz de cumplimiento ITA</t>
  </si>
  <si>
    <t>Comunicaciones</t>
  </si>
  <si>
    <t>Control Interno</t>
  </si>
  <si>
    <t>SIAU
Dependencia responsable  de respuesta a solicitud</t>
  </si>
  <si>
    <t>Pagina web actualizada (Acorde a normatividad)</t>
  </si>
  <si>
    <t>Respuesta al 100% de las solicitudes presentadas</t>
  </si>
  <si>
    <t xml:space="preserve">Publicar en pagina web de la entidad información acorde con lineamientos de la ley 1712, la resolución 1519 y demás norma relacionada. </t>
  </si>
  <si>
    <t>Informática y estadística
Áreas responsables de generar información</t>
  </si>
  <si>
    <t>Publicar información relacionada con contratación de la entidad en portal SECOP y pagina web institucional</t>
  </si>
  <si>
    <t>Información contractual publicada</t>
  </si>
  <si>
    <t>Informática y estadística
Contratación</t>
  </si>
  <si>
    <t>Responder las PQRSDF bajo los estándares de contenido y oportunidad</t>
  </si>
  <si>
    <t>Inventario de activos de información y/o documento de revisión</t>
  </si>
  <si>
    <t>Revisar y actualizar en caso de ser necesario esquema de publicación de la información</t>
  </si>
  <si>
    <t>Esquema de publicación de la información y/o documento de revisión</t>
  </si>
  <si>
    <t>Revisar y actualizar en caso de ser necesario índice de información clasificada y reservada</t>
  </si>
  <si>
    <t>Índice de información clasificada y reservada y/o documento de revisión</t>
  </si>
  <si>
    <t>Revisar y actualizar tablas de retención documental</t>
  </si>
  <si>
    <t>Tablas de retención documental</t>
  </si>
  <si>
    <t>Revisar y actualizar cuadro de clasificación documental</t>
  </si>
  <si>
    <t>Cuadro de clasificación documental</t>
  </si>
  <si>
    <t>Publicar en formato hoja de calculo instrumentos de gestión de la información en pagina web</t>
  </si>
  <si>
    <t>Instrumentos de gestión de la información publicados</t>
  </si>
  <si>
    <t>Informática y estadística
Gestión documental</t>
  </si>
  <si>
    <t>Caracterizar canales de comunicación dispuestos por la entidad atendiendo criterios diferenciales de accesibilidad (Grupos étnicos y culturales, personas en situación de discapacidad).</t>
  </si>
  <si>
    <t>Caracterización canales de comunicación</t>
  </si>
  <si>
    <t>Informática y estadística
con apoyo comunicaciones</t>
  </si>
  <si>
    <t>Identificar información que puede ser objeto de publicación en formatos alternativos comprensibles.</t>
  </si>
  <si>
    <t>Documento información objeto de publicación en formatos alternativos</t>
  </si>
  <si>
    <t>Publicación de información en formatos alternativos comprensibles.</t>
  </si>
  <si>
    <t>Información publicada</t>
  </si>
  <si>
    <t>Evaluar nivel de implementación ley 1712 y resolución 1519.</t>
  </si>
  <si>
    <t>PLAN ANTICORRUPCIÓN Y DE ATENCIÓN AL CIUDADANO 2023
COMPONENTE 6: INICIATIVAS ADICIONALES</t>
  </si>
  <si>
    <t>Documento plan de trabajo</t>
  </si>
  <si>
    <t>Promulgar con el personal de la entidad curso de integridad, transparencia y lucha contra la corrupción impartido virtualmente por el Departamento Administrativo de la Función Pública - DAFP (Para quienes no lo han realizado).</t>
  </si>
  <si>
    <t>Informe curso</t>
  </si>
  <si>
    <t>Informe seguimiento</t>
  </si>
  <si>
    <t>Formular y ejecutar plan de interiorización y evaluación del Código de conducta y buen gobierno de la entidad (Incluye Código de integridad)</t>
  </si>
  <si>
    <t>Subdirección Administrativa
Talento Humano</t>
  </si>
  <si>
    <t xml:space="preserve">Capacitar al personal en: 
-Gestión de conflicto de intereses
-Declaración de conflictos de interés
-Ley 190 de 1995 (Artículos del 13 al 16)
-Ley 2013 de 2019
-Tramite de impedimentos y recusaciones. </t>
  </si>
  <si>
    <t>Realizar seguimiento declaración bienes y rentas y conflictos de interés</t>
  </si>
  <si>
    <t>Realizar diagnóstico del nivel de accesibilidad A, AA y AAA del portal web de la entidad.</t>
  </si>
  <si>
    <t>Revisar y actualizar tramites y otros procedimientos administrativos de la entidad registrados en el SUIT.</t>
  </si>
  <si>
    <t>Registrar datos de operación en el SUIT</t>
  </si>
  <si>
    <t>Datos de operación registrados</t>
  </si>
  <si>
    <t>PLAN ANTICORRUPCIÓN Y DE ATENCIÓN AL CIUDADANO 2023
COMPONENTE 2: RACIONALIZACION DE TRAMITES</t>
  </si>
  <si>
    <t>Asignación de cita para la prestación de servicios de salud</t>
  </si>
  <si>
    <t>Tipo</t>
  </si>
  <si>
    <t>Nombre</t>
  </si>
  <si>
    <t>Estado</t>
  </si>
  <si>
    <t>Mejora por implementar</t>
  </si>
  <si>
    <t>Inscrito</t>
  </si>
  <si>
    <t xml:space="preserve">Beneficio al ciudadano </t>
  </si>
  <si>
    <t>Estrategia de racionalización</t>
  </si>
  <si>
    <t>Acciones de racionalización a desarrollar</t>
  </si>
  <si>
    <t>Plazo de ejecución</t>
  </si>
  <si>
    <t>Situación actual</t>
  </si>
  <si>
    <t>Tipo racionalización</t>
  </si>
  <si>
    <t>Acciones racionalización</t>
  </si>
  <si>
    <t>La solicitud de citas para prestación del servicio se hace vía call center, vía WhatsApp o de manera presencial en las instalaciones de la E.S.E y/o centros de salud.</t>
  </si>
  <si>
    <t>Que las citas para la prestación del servicio de salud puedan ser solicitadas vía módulo de agendamiento de citas dispuesto en página web de la entidad, evitando el desplazamiento del usuario de manera presencial a la entidad o haciendo llamadas o escritos</t>
  </si>
  <si>
    <t>Reducción tiempos de respuesta
Evita desplazamientos</t>
  </si>
  <si>
    <t>Tecnológica</t>
  </si>
  <si>
    <t>Disminución tiempo de respuesta
Incorporación tecnológica en el tramite</t>
  </si>
  <si>
    <t>Trámite</t>
  </si>
  <si>
    <t>Estrategias o plan de mejoramiento</t>
  </si>
  <si>
    <t>04//072023</t>
  </si>
  <si>
    <t>Medir percepción de los usuarios que realizan tramites en la entidad</t>
  </si>
  <si>
    <t>Informe percepción de los usuarios</t>
  </si>
  <si>
    <t>Diseñar y ejecutar estrategias de mejora en los tramites de la entidad (De acuerdo a informe de percepción de los usuarios).</t>
  </si>
  <si>
    <t>Datos trámite a racionalizar</t>
  </si>
  <si>
    <t>Número</t>
  </si>
  <si>
    <t>Designar responsable de liderar la rendición de cuentas</t>
  </si>
  <si>
    <t xml:space="preserve">Definir temas prioritarios para la rendición de cuentas y responsables </t>
  </si>
  <si>
    <t>Elaborar y publicar informe de rendición de cuentas</t>
  </si>
  <si>
    <t>PLAN ANTICORRUPCIÓN Y DE ATENCIÓN AL CIUDADANO 2023
COMPONENTE 3: RENDICION DE CUENTAS</t>
  </si>
  <si>
    <t>Conformar equipo que apoye proceso de rendición de cuentas</t>
  </si>
  <si>
    <t>Jefe de Control Interno</t>
  </si>
  <si>
    <t>Jefe Control Interno
Equipo rendición de cuentas</t>
  </si>
  <si>
    <t>Formular y ejecutar acciones de mejora para el proceso de rendición de cuentas</t>
  </si>
  <si>
    <t>Retroalimentar resultados de la rendición de cuentas y su evaluación con actores y grupos de interés</t>
  </si>
  <si>
    <t>Listados de asistencia y/o evidencias de acciones de dialogo</t>
  </si>
  <si>
    <t>Líder rendición de cuentas</t>
  </si>
  <si>
    <t>Líder y equipo rendición de cuentas</t>
  </si>
  <si>
    <t>Gerencia
Líder rendición de cuentas</t>
  </si>
  <si>
    <t>Análisis del estado de la rendición de cuentas de la entidad (Incluye autodiagnóstico)</t>
  </si>
  <si>
    <t>Consulta a los grupos de interés temas para rendición de cuentas</t>
  </si>
  <si>
    <t>Documento temas para rendición de cuentas</t>
  </si>
  <si>
    <t>Gerencia
Líder y equipo rendición de cuentas</t>
  </si>
  <si>
    <t>Llevar a cabo acciones de capacitación en rendición de cuentas (Interna).</t>
  </si>
  <si>
    <t>Listados de asistencia y/o evidencias de capacitación</t>
  </si>
  <si>
    <t>Llevar a cabo acciones de dialogo con la ciudadanía</t>
  </si>
  <si>
    <t>Incentivos para motivar la cultura de la rendición y petición de cuentas</t>
  </si>
  <si>
    <t>Evaluación y retroalimentación a la gestión institucional</t>
  </si>
  <si>
    <t>Diálogo de doble vía con la ciudadanía y sus organizaciones</t>
  </si>
  <si>
    <t>2. Racionalización de tramites.</t>
  </si>
  <si>
    <t>3. Rendición de cuentas.</t>
  </si>
  <si>
    <t>4. Mecanismos para mejorar la atención al ciudadano.</t>
  </si>
  <si>
    <t>5. Mecanismos para la transparencia y acceso a la información.</t>
  </si>
  <si>
    <t>6. Iniciativas adicionales.</t>
  </si>
  <si>
    <t>1. Gestión del riesgo de corrupción.</t>
  </si>
  <si>
    <t>La E.S.E Hospital San Juan de Dios de Pamplona, formula su Plan Anticorrupción y de Atención al Ciudadano incluyendo los siguientes componentes:</t>
  </si>
  <si>
    <t>Promocionar y socializar a los usuarios los canales de atención disponibles en la Institución </t>
  </si>
  <si>
    <t>Actas de socializaciones realizadas</t>
  </si>
  <si>
    <t>SIAU - Trabajo Social</t>
  </si>
  <si>
    <t>Elaborar Plan de Acción de Participación Social en Salud 2023</t>
  </si>
  <si>
    <t>Informe mensual de encuestas de satisfacción</t>
  </si>
  <si>
    <t>Actualizar el Manual de Atención al Usuario con Enfoque Diferencial reconociendo la existencia de grupos poblaciones que por diferentes condiciones sociales, culturales, económicas y de salud requieren una especial atención.</t>
  </si>
  <si>
    <t>Gestión Documental</t>
  </si>
  <si>
    <t>Manual de Atención al Usuario actualizado</t>
  </si>
  <si>
    <t xml:space="preserve">Plan de Acción de Participación Social en Salud </t>
  </si>
  <si>
    <t xml:space="preserve">Informe ejecución Plan de Acción de Participación Social en Salud </t>
  </si>
  <si>
    <t>Ejecutar Plan de Acción de Participación Social en Salud 2023</t>
  </si>
  <si>
    <t>Pamplona, 16 de enero de 2023</t>
  </si>
  <si>
    <t>01/03//2023</t>
  </si>
  <si>
    <t>Identificar riesgos y controles frente a conflictos de intereses.</t>
  </si>
  <si>
    <t>Mapa de riesgos conflicto de intereses</t>
  </si>
  <si>
    <t>Subdirección Administrativa
Talento Humano</t>
  </si>
  <si>
    <t>Ajustar mapas de riesgos teniendo en cuenta aportes y/o comentarios presentados por actores externos (en caso de recibirse).</t>
  </si>
  <si>
    <t>Divulgar mapa de riesgos de corrupción y conflictos de interés para recibir aportes y/o comentarios por parte de actores externos.</t>
  </si>
  <si>
    <t>Mapa de riesgos de corrupción y conflictos de interés divulgado</t>
  </si>
  <si>
    <t>Mapa de riesgos de corrupción y conflictos de interés ajustados</t>
  </si>
  <si>
    <t>Socializar mapa de riesgos de corrupción y conflictos de interés con personal de la entidad</t>
  </si>
  <si>
    <t>Publicar mapa de riesgo de corrupción y conflictos de interés en pagina web institucional.</t>
  </si>
  <si>
    <t>Mapa de riesgos de corrupción y conflictos de interés publicados</t>
  </si>
  <si>
    <t>Monitorear y revisar mapa de riesgos de corrupción y conflictos de interés (Ajustar en caso de ser necesario).</t>
  </si>
  <si>
    <t>Documento monitoreo riesgos de corrupción y conflictos de interés</t>
  </si>
  <si>
    <t>Responsables de procesos con riesgos de corrupción  conflictos de interés  identificados</t>
  </si>
  <si>
    <t>Publicar cambios realizados al mapa de riesgos de corrupción y conflictos de interés (En caso de ajuste al documento)</t>
  </si>
  <si>
    <t xml:space="preserve">Realizar seguimiento al mapa de riesgos de corrupción y conflictos de interés. </t>
  </si>
  <si>
    <t>Primer seguimiento a 30 de abril del 2023</t>
  </si>
  <si>
    <t>EVIDENCIA</t>
  </si>
  <si>
    <t>Primer seguimiento na 30 de abril del 2023</t>
  </si>
  <si>
    <t>Evidencia</t>
  </si>
  <si>
    <t>1.8</t>
  </si>
  <si>
    <t>1.9</t>
  </si>
  <si>
    <t xml:space="preserve">subdireccion  Cientifica  subdireccion Administrativa </t>
  </si>
  <si>
    <t>4,.11</t>
  </si>
  <si>
    <t>4.10</t>
  </si>
  <si>
    <t>PAAC</t>
  </si>
  <si>
    <t>Componente 1
Gestión del Riesgo de Corrupción</t>
  </si>
  <si>
    <t xml:space="preserve">Componente 2
Racionalización de Trámites </t>
  </si>
  <si>
    <t>Componente 3
Rendición de cuentas</t>
  </si>
  <si>
    <t>Componente 6 Inciativas adcionales</t>
  </si>
  <si>
    <t>TOTAL</t>
  </si>
  <si>
    <t>N° Actividades programadas</t>
  </si>
  <si>
    <t>Promedio cumplimiento actividades</t>
  </si>
  <si>
    <t>Nivel de Cumplimiento = Promedio cumplimiento actividades programadas</t>
  </si>
  <si>
    <t>Componente 4
Atencion al ciudadano</t>
  </si>
  <si>
    <t>Componente 5 
Transparencia</t>
  </si>
  <si>
    <t>En el mes de febrero se lleva a cabo revisión de la Política de Administración del riesgo adoptada en la entidad, en dicha revisión se determina realizar algunos ajustes en pro de mejorar dicha política.</t>
  </si>
  <si>
    <t>Resolución Nº 064 del 28 de febrero de 2023</t>
  </si>
  <si>
    <t xml:space="preserve">Se realiza socialización con personal de la entidad de la Política de Administración del riesgo actualizada, esto a través de medio de comunicación interno. </t>
  </si>
  <si>
    <t>Pantallazo envíos política de administración del riesgo a través de sistema de información documental SIEP.</t>
  </si>
  <si>
    <t>Se lleva a cabo revisión y actualización de los mapas de riesgos de corrupción con que contaba la entidad en la vigencia 2022, actualizando los mismos. En el proceso se identifican riesgos para otros procesos, para lo cual se aplica la metodología definida, se levantan los mapas de riesgos correspondientes y se consolida en mapa de riesgos de corrupción general.</t>
  </si>
  <si>
    <t>Mapa de riesgos de corrupción consolidado (incluye riesgos de los procesos: Adquisición de bienes y servicios, apoyo terapéutico, Gestión contractual externa, Gestión de bienes, Gestión humana, gestión Jurídica y Gestión Financiera - Tesorería).</t>
  </si>
  <si>
    <t>Se realiza la identificación de los riesgos de conflictos de interés y de lo controles con los que se cuenta en la entidad, para el efecto se consolidan los mapas de riesgos para los procesos en que se puede llegar a incurrir en este tipo de riesgos y se consolida el mapa de riesgos de conflictos de interés general.</t>
  </si>
  <si>
    <t>Mapa de riesgos de corrupción consolidado (incluye riesgos de los procesos: Adquisición de bienes y servicios, Gestión Jurídica, Gestión Humana).</t>
  </si>
  <si>
    <t>En la pagina web de la entidad se dispuso formulario electrónico para recibir aportes y/o comentarios a riesgos de conflictos de interés identificados en la entidad, esto por parte de actores externos, sin embargo, no se recibieron comentarios al respecto.</t>
  </si>
  <si>
    <t>Pantallazos pagina web de la entidad y formulario.</t>
  </si>
  <si>
    <t>En la pagina web de la entidad se dispuso formulario electrónico para recibir aportes y/o comentarios a riesgos de corrupción identificados en la entidad, esto por parte de actores externos, sin embargo, no se recibieron comentarios al respecto.</t>
  </si>
  <si>
    <t>Se llevo a cabo socialización de los riesgos de corrupción y conflictos de interés con integrantes del Comité de Gestión y Desempeño. 
Previsto llevar a cabo nueva socialización con el personal teniendo en cuenta que no se recibieron aportes por aportes de actores externos.</t>
  </si>
  <si>
    <t>Acta Nº 008 del 29/03/2023 de Comité de Gestión y Desempeño.</t>
  </si>
  <si>
    <t>En el SUIT y acorde a los seis tramites registrados, se llevaron a cabo acciones relacionadas con: Creación de usuarios, actualización puntos de atención y actualización de los seis (06) tramites registrados.</t>
  </si>
  <si>
    <t>Pantallazos del SUIT
Información actualizada en portal SUIT</t>
  </si>
  <si>
    <t>Desde la Gerencia se realiza la designación del líder de la Rendición de cuenta, recayendo dicha designación en la Subdirección Administrativa.</t>
  </si>
  <si>
    <t>Comunicación oficial designación.</t>
  </si>
  <si>
    <t>Se lleva a cabo la conformación del equipo que apoya el proceso de rendición de cuentas, el cual se conforma tanto con personal de planta como personal contratista, siendo este un equipo multidisciplinario y con la experiencia en el proceso a llevar a cabo.</t>
  </si>
  <si>
    <t>Acta Nº 001 del 10 de marzo de 2023.</t>
  </si>
  <si>
    <t>El autodiagnóstico de Rendición de cuentas es aplicado, de esta forma se determina el estado de la rendición de cuentas de la entidad, que para el efecto se encuentra en Nivel consolidación. Dicho autodiagnóstico es objeto de socialización con el equipo de rendición de cuentas.</t>
  </si>
  <si>
    <t>Acta Nº 002 del 16 de marzo de 2023.</t>
  </si>
  <si>
    <t>Bajo el liderazgo de la Subdirección Administrativa el equipo de rendición de cuentas realiza la identificación de actores y grupos de interés.</t>
  </si>
  <si>
    <t>Acta Nº 003 del 30 de marzo de 2023.</t>
  </si>
  <si>
    <t xml:space="preserve">Se diseñaron y socializaron indicadores que permiten medir los diversos canales de atención a los usuarios que han sido dispuestos por la entidad. </t>
  </si>
  <si>
    <t>Documento de trabajo indicadores canales de atención.
Fichas de indicadores canales de atención</t>
  </si>
  <si>
    <t>Por parte de la Subdirección Administrativa se estructura el documento Plan de trabajo continuidad interiorización y evaluación del código de integridad  de la entidad.</t>
  </si>
  <si>
    <t>Documento plan de trabajo continuidad interiorización y evaluación del código de integridad. 
Acta Nº 006 del 24/02/2023 Comité Gestión y Desempeño</t>
  </si>
  <si>
    <t>Plan Institucional de Capacitación - PIC</t>
  </si>
  <si>
    <t xml:space="preserve">Se incluyo en Plan Institucional de Capacitación - PIC 2023 y se planearon capacitacioones para el personal en cuanto al lenguaje de señas durante el año </t>
  </si>
  <si>
    <t xml:space="preserve">Se presento en el comité de control interno el plan de incentivos para el año 2023 con un preseupuesto inicial de $85.342.563 y un plan de actividades según se presenten dias especiales </t>
  </si>
  <si>
    <t>No se tiene avance ya que según PIC 2023 las actividades en mención, quedaron para ejecución en el 2 semestre de 2023</t>
  </si>
  <si>
    <t>Informe capacitacion</t>
  </si>
  <si>
    <t>Con la particiapcion de 50 calaboradores se realizo la actividad en las instalcaiones del hospital pero durante el año se seguitra avanzando con otras actividades para completar el 100%</t>
  </si>
  <si>
    <t>Circualar 017</t>
  </si>
  <si>
    <t xml:space="preserve">Por parte de talento Humano se comunica al personal el dia 6 de febrero el codigo de integridad y se invita por medio de un link a una reunion virtual para agregar dos valores mas </t>
  </si>
  <si>
    <t>Pagina web y youtube</t>
  </si>
  <si>
    <t>Desde el área de informática y estadística se sigue actualizando el portal web de la Institución, en éste es posible divisar algunos micrositios que se desarrollan a través de audios, con el fin de facilitar a los usuarios y comunidad en general la lectura de la información publicada.</t>
  </si>
  <si>
    <t xml:space="preserve">https://hsdp.gov.co/portal/sistema-de-informacion-y-atencion-al-usuario-siau/  https://hsdp.gov.co/portal/quienes-somos/  </t>
  </si>
  <si>
    <t>https://hsdp.gov.co/portal/menu-de-transparencia/</t>
  </si>
  <si>
    <t>En el ítem de transparencia se ubicaron algunos enlaces que permiten el cumplimiento a la Resolución 1519 de 2020, en este micrositio el Hospital San Juan de Dios de Pamplona, pone a disposición de los ciudadanos, la nueva sección de Transparencia y Acceso a la Información Pública Nacional, donde podrán conocer de primera mano la información de esta institución.</t>
  </si>
  <si>
    <t>En el link de transparencia de la pagina web se encuentra publiaccada la informacion requerida</t>
  </si>
  <si>
    <t>https://hsdp.gov.co/portal/contratacion/</t>
  </si>
  <si>
    <t xml:space="preserve">Se publico en la pagina web la informacion acerca de contratacion en especial los contratos de alta cauntia </t>
  </si>
  <si>
    <t>El Hospital San Juan de Dios de Pamplona a través de la página web tiene publicado el esquema de publicación descargable y actualizado al 2023. Esta disponible en la pagina web</t>
  </si>
  <si>
    <t>https://hsdp.gov.co/portal/esquema-de-publicacion-de-informacion/</t>
  </si>
  <si>
    <t>https://hsdp.gov.co/portal/procesos-de-apoyo/gestion-documental/</t>
  </si>
  <si>
    <t>Contamos con instrumentos de gestión de la información publicados a través de la pagina web</t>
  </si>
  <si>
    <t>De acuerdo a lo anterior, la E.S.E. Hospital San Juan de Dios de Pamplona, cuenta con medios de comunicación para optimizar su información con los clientes de interés, sean internos y externos, esperando en el medida de lo posible ampliarlos de acuerdo a la necesidad de la comunidad.
Sin embargo, la E.S.E. no cuenta con medios impresos, audiovisuales o radiofónicos, oficiales para la publicación de la información sin embargo utiliza esos formatos para la comunicación a través de los medios digitales con los que cuenta la Institución</t>
  </si>
  <si>
    <t xml:space="preserve">https://www.facebook.com/ESEHospitalPamplona?mibextid=ZbWKwL     https://instagram.com/esehospitalpamplona?igshid=YmMyMTA2M2Y=     </t>
  </si>
  <si>
    <t xml:space="preserve">
https://hsdp.gov.co/portal/wp-content/uploads/2022/09/Resolucion-268-Indice-de_x0002_Informacion-Reservada-y-Clasificada..pdf</t>
  </si>
  <si>
    <t>Se encuentra actualizada y publicada en la pagina web</t>
  </si>
  <si>
    <t>Se determinará porcentaje de efectividad en el próximo trimestre de seguimiento.</t>
  </si>
  <si>
    <t>se remite totalizado de solicitudes de información para los efectos de trámite por partes de las unidades funcionales existentes y con competencia dentro de la entidad planillas adjuntas documento Excel.</t>
  </si>
  <si>
    <t xml:space="preserve">Cuadro de excel con solicitudes del primer trimestre </t>
  </si>
  <si>
    <t>Se cuenta con 6 actas de socializacion realizadas en el primer cuatrimestre</t>
  </si>
  <si>
    <t>Primer informe trimestral de QRSF</t>
  </si>
  <si>
    <t>Carta actualizada y publicada en cartelera informativa y página web institucional</t>
  </si>
  <si>
    <t>La oficina de trabajo social presenta los informes trimestrales correpondiente a PQRS los cuales son presentados en los comites de MIPG</t>
  </si>
  <si>
    <t xml:space="preserve">La carta de trato digno fue elborada por la trabajadora social y publicada en la pagina web del hospital para que cualquier ciudadano tenga acceso </t>
  </si>
  <si>
    <t>Plan de Acción de Participación Social en Salud cargado en plataforma PISIS</t>
  </si>
  <si>
    <t>El plan fue elaborado con meta de las lineas de defensa junto a la descripcion de las actividades</t>
  </si>
  <si>
    <t>Cuadro de trazabilidad mensual de PQRS</t>
  </si>
  <si>
    <t>Se presentan el informe del primer trimestre de PQRS y según esta informacion es producto del cuadro de trazabilidad mensual de PQRS</t>
  </si>
  <si>
    <t>Manual de Atención al Usuario actualizado con codigo MN-ATU-01-01 V.01</t>
  </si>
  <si>
    <t>El manual fue actualizado por parte de la trabajadora social y codificado por la ingeniera industrial encargada del area de calidad</t>
  </si>
  <si>
    <t>Se registraron en el SUIT los datos relacionados con el numero de PQRS por cada uno de los tramites registrados en dicho sistema. 
Se registro la información relacionada con el numero total de tramites realizados en el primer trimestre de la vigencia dado que la información fue remitida por la Jefe Patricia Garcia, jefe de calidad</t>
  </si>
  <si>
    <t>Los videos que se econtraban disponibles en la pagina web ahora estan disponibles en youtube con sus respectivos subtitulos en diferentes idiomas, se implemento medios auditivos en la pagina web para personas con discapacidad visual ademas de contrastes y menus en blanco y negro</t>
  </si>
  <si>
    <t xml:space="preserve">El area de trabajo social ha venido adelantando con los usuarios socializacion sobre los derechos y deberes del usuario, el buen uso de buzones y PQRS ademas de los canales de atencion a los usuarios </t>
  </si>
  <si>
    <t>Revisar y actualizar en caso de ser necesario índice de información reservada y
clasificada. Adoptada y establecido bajo acto administrativo pertinente y de competencia
por parte de la institución – continua vigente por efectos de regulación normativa actual</t>
  </si>
  <si>
    <t>https://hsdp.gov.co/portal/wp-content/uploads/2022/09/Resolucion-268-Indice-de-Informacion-Reservada-y-Clasificada..pdf</t>
  </si>
  <si>
    <t xml:space="preserve">en la pagina web se encuentra recursos tales como imágenes , videos , audios y tematicas de lenjuaguaje claro para la comunidad y tambien con diseños para la poblacion con discapacidad visual . </t>
  </si>
  <si>
    <t xml:space="preserve">Mediante una capacitacion se les socializo a los funcionarios encargados de tratamioento de datos , la politica de tratamiento y proteccion de datos personaes </t>
  </si>
  <si>
    <t xml:space="preserve">se anexa asistencia a la capacitacion </t>
  </si>
  <si>
    <t>N.A</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</si>
</sst>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mmm\-yyyy"/>
    <numFmt numFmtId="189" formatCode="[$-240A]dddd\,\ dd&quot; de &quot;mmmm&quot; de &quot;yyyy"/>
    <numFmt numFmtId="190" formatCode="dd/mm/yyyy;@"/>
    <numFmt numFmtId="191" formatCode="dd/mm/yy;@"/>
    <numFmt numFmtId="192" formatCode="#,##0.000"/>
    <numFmt numFmtId="193" formatCode="0.00000"/>
    <numFmt numFmtId="194" formatCode="0.0000"/>
    <numFmt numFmtId="195" formatCode="0.000"/>
    <numFmt numFmtId="196" formatCode="0.000000"/>
    <numFmt numFmtId="197" formatCode="0.0000000"/>
    <numFmt numFmtId="198" formatCode="0.0"/>
    <numFmt numFmtId="199" formatCode="0.00000000"/>
    <numFmt numFmtId="200" formatCode="_-* #,##0.0_-;\-* #,##0.0_-;_-* &quot;-&quot;??_-;_-@_-"/>
    <numFmt numFmtId="201" formatCode="_-* #,##0_-;\-* #,##0_-;_-* &quot;-&quot;??_-;_-@_-"/>
  </numFmts>
  <fonts count="83">
    <font>
      <sz val="11"/>
      <color theme="1"/>
      <name val="Calibri"/>
      <family val="2"/>
    </font>
    <font>
      <sz val="11"/>
      <color indexed="8"/>
      <name val="Calibri"/>
      <family val="2"/>
    </font>
    <font>
      <b/>
      <sz val="12"/>
      <name val="Arial Narrow"/>
      <family val="2"/>
    </font>
    <font>
      <b/>
      <sz val="10"/>
      <color indexed="8"/>
      <name val="Arial Narrow"/>
      <family val="2"/>
    </font>
    <font>
      <sz val="10"/>
      <name val="Arial Narrow"/>
      <family val="2"/>
    </font>
    <font>
      <sz val="11"/>
      <name val="Arial Narrow"/>
      <family val="2"/>
    </font>
    <font>
      <b/>
      <sz val="11"/>
      <name val="Arial Narrow"/>
      <family val="2"/>
    </font>
    <font>
      <sz val="11"/>
      <name val="Arial"/>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Narrow"/>
      <family val="2"/>
    </font>
    <font>
      <b/>
      <sz val="12"/>
      <color indexed="9"/>
      <name val="Arial Narrow"/>
      <family val="2"/>
    </font>
    <font>
      <sz val="11"/>
      <color indexed="8"/>
      <name val="Arial Narrow"/>
      <family val="2"/>
    </font>
    <font>
      <sz val="10"/>
      <color indexed="8"/>
      <name val="Arial Narrow"/>
      <family val="2"/>
    </font>
    <font>
      <b/>
      <sz val="11"/>
      <color indexed="8"/>
      <name val="Arial Narrow"/>
      <family val="2"/>
    </font>
    <font>
      <b/>
      <sz val="18"/>
      <color indexed="8"/>
      <name val="Arial"/>
      <family val="2"/>
    </font>
    <font>
      <b/>
      <sz val="10"/>
      <color indexed="8"/>
      <name val="Arial"/>
      <family val="2"/>
    </font>
    <font>
      <b/>
      <sz val="11"/>
      <color indexed="8"/>
      <name val="Arial"/>
      <family val="2"/>
    </font>
    <font>
      <sz val="11"/>
      <color indexed="8"/>
      <name val="Arial"/>
      <family val="2"/>
    </font>
    <font>
      <b/>
      <sz val="24"/>
      <color indexed="8"/>
      <name val="Arial"/>
      <family val="2"/>
    </font>
    <font>
      <sz val="35"/>
      <color indexed="8"/>
      <name val="Arial Narrow"/>
      <family val="2"/>
    </font>
    <font>
      <sz val="20"/>
      <color indexed="8"/>
      <name val="Arial Narrow"/>
      <family val="2"/>
    </font>
    <font>
      <u val="single"/>
      <sz val="11"/>
      <color indexed="30"/>
      <name val="Arial Narrow"/>
      <family val="2"/>
    </font>
    <font>
      <sz val="15"/>
      <color indexed="9"/>
      <name val="Arial Black"/>
      <family val="2"/>
    </font>
    <font>
      <b/>
      <sz val="15"/>
      <color indexed="9"/>
      <name val="Arial Narrow"/>
      <family val="2"/>
    </font>
    <font>
      <sz val="11"/>
      <color indexed="10"/>
      <name val="Arial Narrow"/>
      <family val="2"/>
    </font>
    <font>
      <sz val="11"/>
      <color indexed="54"/>
      <name val="Arial Narrow"/>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b/>
      <sz val="12"/>
      <color theme="0"/>
      <name val="Arial Narrow"/>
      <family val="2"/>
    </font>
    <font>
      <sz val="11"/>
      <color theme="1"/>
      <name val="Arial Narrow"/>
      <family val="2"/>
    </font>
    <font>
      <b/>
      <sz val="10"/>
      <color theme="1"/>
      <name val="Arial Narrow"/>
      <family val="2"/>
    </font>
    <font>
      <sz val="10"/>
      <color theme="1"/>
      <name val="Arial Narrow"/>
      <family val="2"/>
    </font>
    <font>
      <b/>
      <sz val="11"/>
      <color theme="1"/>
      <name val="Arial Narrow"/>
      <family val="2"/>
    </font>
    <font>
      <sz val="11"/>
      <color rgb="FF000000"/>
      <name val="Arial Narrow"/>
      <family val="2"/>
    </font>
    <font>
      <b/>
      <sz val="18"/>
      <color theme="1"/>
      <name val="Arial"/>
      <family val="2"/>
    </font>
    <font>
      <b/>
      <sz val="10"/>
      <color theme="1"/>
      <name val="Arial"/>
      <family val="2"/>
    </font>
    <font>
      <b/>
      <sz val="11"/>
      <color theme="1"/>
      <name val="Arial"/>
      <family val="2"/>
    </font>
    <font>
      <sz val="11"/>
      <color theme="1"/>
      <name val="Arial"/>
      <family val="2"/>
    </font>
    <font>
      <b/>
      <sz val="24"/>
      <color theme="1"/>
      <name val="Arial"/>
      <family val="2"/>
    </font>
    <font>
      <sz val="35"/>
      <color theme="1"/>
      <name val="Arial Narrow"/>
      <family val="2"/>
    </font>
    <font>
      <sz val="20"/>
      <color theme="1"/>
      <name val="Arial Narrow"/>
      <family val="2"/>
    </font>
    <font>
      <u val="single"/>
      <sz val="11"/>
      <color theme="10"/>
      <name val="Arial Narrow"/>
      <family val="2"/>
    </font>
    <font>
      <sz val="15"/>
      <color theme="0"/>
      <name val="Arial Black"/>
      <family val="2"/>
    </font>
    <font>
      <b/>
      <sz val="15"/>
      <color theme="0"/>
      <name val="Arial Narrow"/>
      <family val="2"/>
    </font>
    <font>
      <sz val="11"/>
      <color rgb="FFFF0000"/>
      <name val="Arial Narrow"/>
      <family val="2"/>
    </font>
    <font>
      <sz val="11"/>
      <color theme="3"/>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medium"/>
      <right/>
      <top/>
      <bottom style="medium"/>
    </border>
    <border>
      <left/>
      <right/>
      <top/>
      <bottom style="medium"/>
    </border>
    <border>
      <left/>
      <right style="medium"/>
      <top/>
      <bottom style="medium"/>
    </border>
    <border>
      <left/>
      <right/>
      <top style="thin"/>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82">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4" fillId="0" borderId="0" xfId="0" applyFont="1" applyAlignment="1">
      <alignment/>
    </xf>
    <xf numFmtId="0" fontId="64" fillId="0" borderId="0" xfId="0" applyFont="1" applyAlignment="1">
      <alignment vertical="center"/>
    </xf>
    <xf numFmtId="0" fontId="64" fillId="0" borderId="0" xfId="0" applyFont="1" applyAlignment="1">
      <alignment horizontal="justify"/>
    </xf>
    <xf numFmtId="0" fontId="65" fillId="34" borderId="15" xfId="0" applyFont="1" applyFill="1" applyBorder="1" applyAlignment="1">
      <alignment vertical="center"/>
    </xf>
    <xf numFmtId="0" fontId="64" fillId="0" borderId="0" xfId="0" applyFont="1" applyFill="1" applyAlignment="1">
      <alignment/>
    </xf>
    <xf numFmtId="0" fontId="66" fillId="0" borderId="0" xfId="0" applyFont="1" applyFill="1" applyAlignment="1">
      <alignment/>
    </xf>
    <xf numFmtId="0" fontId="67" fillId="0" borderId="15" xfId="0" applyFont="1" applyFill="1" applyBorder="1" applyAlignment="1">
      <alignment horizontal="center" vertical="center"/>
    </xf>
    <xf numFmtId="0" fontId="68" fillId="0" borderId="15" xfId="0" applyFont="1" applyFill="1" applyBorder="1" applyAlignment="1">
      <alignment horizontal="center" vertical="center" wrapText="1"/>
    </xf>
    <xf numFmtId="14" fontId="68" fillId="0" borderId="15" xfId="0" applyNumberFormat="1" applyFont="1" applyFill="1" applyBorder="1" applyAlignment="1">
      <alignment horizontal="center" vertical="center" wrapText="1"/>
    </xf>
    <xf numFmtId="2" fontId="67" fillId="0" borderId="15" xfId="0" applyNumberFormat="1" applyFont="1" applyFill="1" applyBorder="1" applyAlignment="1">
      <alignment horizontal="center" vertical="center"/>
    </xf>
    <xf numFmtId="0" fontId="69" fillId="0" borderId="15" xfId="0" applyFont="1" applyFill="1" applyBorder="1" applyAlignment="1">
      <alignment horizontal="center" vertical="center" wrapText="1"/>
    </xf>
    <xf numFmtId="0" fontId="69"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66" fillId="0" borderId="15" xfId="0" applyFont="1" applyFill="1" applyBorder="1" applyAlignment="1">
      <alignment/>
    </xf>
    <xf numFmtId="14" fontId="66" fillId="0" borderId="15" xfId="0" applyNumberFormat="1" applyFont="1" applyFill="1" applyBorder="1" applyAlignment="1">
      <alignment horizontal="center" vertical="center"/>
    </xf>
    <xf numFmtId="9" fontId="66" fillId="0" borderId="15" xfId="0" applyNumberFormat="1" applyFont="1" applyFill="1" applyBorder="1" applyAlignment="1">
      <alignment horizontal="center" vertical="center"/>
    </xf>
    <xf numFmtId="0" fontId="66" fillId="0" borderId="15" xfId="0" applyFont="1" applyFill="1" applyBorder="1" applyAlignment="1">
      <alignment horizontal="center" vertical="center"/>
    </xf>
    <xf numFmtId="0" fontId="66" fillId="0" borderId="0" xfId="0" applyFont="1" applyFill="1" applyAlignment="1">
      <alignment horizontal="center"/>
    </xf>
    <xf numFmtId="0" fontId="4"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66" fillId="0" borderId="15" xfId="0" applyFont="1" applyFill="1" applyBorder="1" applyAlignment="1">
      <alignment horizontal="justify" wrapText="1"/>
    </xf>
    <xf numFmtId="0" fontId="66" fillId="0" borderId="15" xfId="0" applyFont="1" applyFill="1" applyBorder="1" applyAlignment="1">
      <alignment horizontal="justify" vertical="center" wrapText="1"/>
    </xf>
    <xf numFmtId="0" fontId="66" fillId="0" borderId="15" xfId="0" applyFont="1" applyFill="1" applyBorder="1" applyAlignment="1">
      <alignment horizontal="justify"/>
    </xf>
    <xf numFmtId="0" fontId="66" fillId="0" borderId="15" xfId="0" applyFont="1" applyFill="1" applyBorder="1" applyAlignment="1">
      <alignment horizontal="center"/>
    </xf>
    <xf numFmtId="0" fontId="66" fillId="0" borderId="0" xfId="0" applyFont="1" applyFill="1" applyAlignment="1">
      <alignment horizontal="center" vertical="center"/>
    </xf>
    <xf numFmtId="2" fontId="66" fillId="0" borderId="15" xfId="0" applyNumberFormat="1" applyFont="1" applyFill="1" applyBorder="1" applyAlignment="1">
      <alignment horizontal="center" vertical="center"/>
    </xf>
    <xf numFmtId="198" fontId="66" fillId="0" borderId="15" xfId="0" applyNumberFormat="1" applyFont="1" applyFill="1" applyBorder="1" applyAlignment="1">
      <alignment horizontal="center" vertical="center"/>
    </xf>
    <xf numFmtId="198" fontId="66" fillId="0" borderId="0" xfId="0" applyNumberFormat="1" applyFont="1" applyFill="1" applyAlignment="1">
      <alignment horizontal="center" vertical="center"/>
    </xf>
    <xf numFmtId="14" fontId="66" fillId="0" borderId="15" xfId="0" applyNumberFormat="1" applyFont="1" applyFill="1" applyBorder="1" applyAlignment="1">
      <alignment horizontal="center"/>
    </xf>
    <xf numFmtId="1" fontId="66" fillId="0" borderId="0" xfId="0" applyNumberFormat="1" applyFont="1" applyFill="1" applyAlignment="1">
      <alignment/>
    </xf>
    <xf numFmtId="0" fontId="5" fillId="33"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66" fillId="0" borderId="15" xfId="0" applyFont="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4" fontId="5" fillId="33" borderId="17"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198" fontId="5" fillId="33" borderId="17"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5" fillId="0" borderId="15" xfId="0" applyFont="1" applyBorder="1" applyAlignment="1">
      <alignment horizontal="justify" vertical="center" wrapText="1"/>
    </xf>
    <xf numFmtId="14" fontId="5" fillId="0" borderId="15" xfId="0" applyNumberFormat="1" applyFont="1" applyFill="1" applyBorder="1" applyAlignment="1">
      <alignment horizontal="center" vertical="center"/>
    </xf>
    <xf numFmtId="9" fontId="5" fillId="0" borderId="15" xfId="0" applyNumberFormat="1" applyFont="1" applyFill="1" applyBorder="1" applyAlignment="1">
      <alignment horizontal="center" vertical="center"/>
    </xf>
    <xf numFmtId="0" fontId="5" fillId="33" borderId="15" xfId="0" applyFont="1" applyFill="1" applyBorder="1" applyAlignment="1">
      <alignment horizontal="justify" vertical="center" wrapText="1"/>
    </xf>
    <xf numFmtId="0" fontId="5" fillId="0" borderId="0" xfId="0" applyFont="1" applyFill="1" applyAlignment="1">
      <alignment wrapText="1"/>
    </xf>
    <xf numFmtId="2" fontId="5" fillId="0" borderId="15" xfId="0" applyNumberFormat="1" applyFont="1" applyFill="1" applyBorder="1" applyAlignment="1">
      <alignment horizontal="center" vertical="center"/>
    </xf>
    <xf numFmtId="0" fontId="66" fillId="0" borderId="0" xfId="0" applyFont="1" applyFill="1" applyAlignment="1">
      <alignment vertical="center"/>
    </xf>
    <xf numFmtId="0" fontId="66" fillId="0" borderId="15" xfId="0" applyFont="1" applyFill="1" applyBorder="1" applyAlignment="1">
      <alignment horizontal="center" vertical="center" wrapText="1"/>
    </xf>
    <xf numFmtId="0" fontId="66" fillId="0" borderId="15" xfId="0" applyFont="1" applyFill="1" applyBorder="1" applyAlignment="1">
      <alignment vertical="center"/>
    </xf>
    <xf numFmtId="0" fontId="66" fillId="0" borderId="15" xfId="0" applyFont="1" applyBorder="1" applyAlignment="1">
      <alignment horizontal="justify" vertical="center" wrapText="1"/>
    </xf>
    <xf numFmtId="0" fontId="66" fillId="33" borderId="15" xfId="0" applyFont="1" applyFill="1" applyBorder="1" applyAlignment="1">
      <alignment horizontal="center" vertical="center" wrapText="1"/>
    </xf>
    <xf numFmtId="0" fontId="70" fillId="0" borderId="15" xfId="0" applyFont="1" applyBorder="1" applyAlignment="1">
      <alignment horizontal="center" vertical="center" wrapText="1"/>
    </xf>
    <xf numFmtId="0" fontId="5" fillId="0" borderId="15" xfId="0" applyFont="1" applyFill="1" applyBorder="1" applyAlignment="1">
      <alignment horizontal="justify" vertical="center" wrapText="1"/>
    </xf>
    <xf numFmtId="14" fontId="66" fillId="0" borderId="15" xfId="0" applyNumberFormat="1" applyFont="1" applyFill="1" applyBorder="1" applyAlignment="1">
      <alignment horizontal="center" vertical="center" wrapText="1"/>
    </xf>
    <xf numFmtId="0" fontId="66" fillId="35" borderId="15" xfId="0" applyFont="1" applyFill="1" applyBorder="1" applyAlignment="1">
      <alignment horizontal="center" vertical="center"/>
    </xf>
    <xf numFmtId="0" fontId="66" fillId="0" borderId="15" xfId="0" applyFont="1" applyBorder="1" applyAlignment="1">
      <alignment horizontal="left" vertical="center" wrapText="1"/>
    </xf>
    <xf numFmtId="0" fontId="66" fillId="33" borderId="15" xfId="0" applyFont="1" applyFill="1" applyBorder="1" applyAlignment="1">
      <alignment horizontal="justify" vertical="center" wrapText="1"/>
    </xf>
    <xf numFmtId="0" fontId="66" fillId="33" borderId="15" xfId="0" applyFont="1" applyFill="1" applyBorder="1" applyAlignment="1">
      <alignment horizontal="center" vertical="center"/>
    </xf>
    <xf numFmtId="0" fontId="66" fillId="33" borderId="15" xfId="0" applyFont="1" applyFill="1" applyBorder="1" applyAlignment="1">
      <alignment horizontal="left" vertical="center" wrapText="1"/>
    </xf>
    <xf numFmtId="0" fontId="66" fillId="0" borderId="15" xfId="0" applyFont="1" applyFill="1" applyBorder="1" applyAlignment="1">
      <alignment wrapText="1"/>
    </xf>
    <xf numFmtId="2" fontId="66" fillId="33" borderId="15" xfId="0" applyNumberFormat="1" applyFont="1" applyFill="1" applyBorder="1" applyAlignment="1">
      <alignment horizontal="center" vertical="center"/>
    </xf>
    <xf numFmtId="0" fontId="66" fillId="0" borderId="15" xfId="0" applyFont="1" applyFill="1" applyBorder="1" applyAlignment="1">
      <alignment horizontal="center" vertical="center" wrapText="1"/>
    </xf>
    <xf numFmtId="0" fontId="66" fillId="0" borderId="15" xfId="0" applyFont="1" applyFill="1" applyBorder="1" applyAlignment="1">
      <alignment horizontal="justify" vertical="center" wrapText="1"/>
    </xf>
    <xf numFmtId="0" fontId="66" fillId="0" borderId="15" xfId="0" applyFont="1" applyFill="1" applyBorder="1" applyAlignment="1">
      <alignment horizontal="center" vertical="center" wrapText="1"/>
    </xf>
    <xf numFmtId="2" fontId="66" fillId="0" borderId="19" xfId="0" applyNumberFormat="1" applyFont="1" applyFill="1" applyBorder="1" applyAlignment="1">
      <alignment horizontal="center" vertical="center"/>
    </xf>
    <xf numFmtId="0" fontId="66" fillId="0" borderId="15" xfId="0" applyFont="1" applyFill="1" applyBorder="1" applyAlignment="1">
      <alignment horizontal="center" vertical="center" wrapText="1"/>
    </xf>
    <xf numFmtId="0" fontId="70" fillId="0" borderId="0" xfId="0" applyFont="1" applyFill="1" applyAlignment="1">
      <alignment horizontal="left" vertical="center" wrapText="1"/>
    </xf>
    <xf numFmtId="0" fontId="69" fillId="0" borderId="15" xfId="0" applyFont="1" applyBorder="1" applyAlignment="1">
      <alignment horizontal="center" vertical="center" wrapText="1"/>
    </xf>
    <xf numFmtId="0" fontId="69" fillId="0" borderId="15" xfId="0" applyFont="1" applyBorder="1" applyAlignment="1">
      <alignment horizontal="center" vertical="center"/>
    </xf>
    <xf numFmtId="0" fontId="66" fillId="0" borderId="15" xfId="0" applyFont="1" applyBorder="1" applyAlignment="1">
      <alignment horizontal="center" vertical="center"/>
    </xf>
    <xf numFmtId="14" fontId="66" fillId="0" borderId="15" xfId="0" applyNumberFormat="1" applyFont="1" applyBorder="1" applyAlignment="1">
      <alignment horizontal="center" vertical="center" wrapText="1"/>
    </xf>
    <xf numFmtId="14" fontId="66" fillId="0" borderId="15" xfId="0" applyNumberFormat="1" applyFont="1" applyBorder="1" applyAlignment="1">
      <alignment horizontal="center" vertical="center"/>
    </xf>
    <xf numFmtId="9" fontId="66" fillId="0" borderId="15" xfId="0" applyNumberFormat="1" applyFont="1" applyBorder="1" applyAlignment="1">
      <alignment horizontal="center" vertical="center"/>
    </xf>
    <xf numFmtId="0" fontId="71" fillId="2" borderId="15" xfId="0" applyFont="1" applyFill="1" applyBorder="1" applyAlignment="1">
      <alignment horizontal="center" vertical="center"/>
    </xf>
    <xf numFmtId="0" fontId="72" fillId="2" borderId="15" xfId="0" applyFont="1" applyFill="1" applyBorder="1" applyAlignment="1">
      <alignment horizontal="center" vertical="center" wrapText="1"/>
    </xf>
    <xf numFmtId="0" fontId="73" fillId="2" borderId="15" xfId="0" applyFont="1" applyFill="1" applyBorder="1" applyAlignment="1">
      <alignment horizontal="center" vertical="center"/>
    </xf>
    <xf numFmtId="0" fontId="74" fillId="2" borderId="15" xfId="0" applyFont="1" applyFill="1" applyBorder="1" applyAlignment="1">
      <alignment horizontal="center" vertical="center" wrapText="1"/>
    </xf>
    <xf numFmtId="0" fontId="74" fillId="0" borderId="15" xfId="0" applyFont="1" applyBorder="1" applyAlignment="1">
      <alignment horizontal="center" vertical="center"/>
    </xf>
    <xf numFmtId="0" fontId="74" fillId="35" borderId="15" xfId="0" applyFont="1" applyFill="1" applyBorder="1" applyAlignment="1">
      <alignment horizontal="center" vertical="center"/>
    </xf>
    <xf numFmtId="1" fontId="74" fillId="35" borderId="15" xfId="0" applyNumberFormat="1" applyFont="1" applyFill="1" applyBorder="1" applyAlignment="1">
      <alignment horizontal="center" vertical="center"/>
    </xf>
    <xf numFmtId="0" fontId="7" fillId="0" borderId="0" xfId="0" applyFont="1" applyAlignment="1">
      <alignment/>
    </xf>
    <xf numFmtId="1" fontId="9" fillId="35" borderId="15" xfId="0" applyNumberFormat="1" applyFont="1" applyFill="1" applyBorder="1" applyAlignment="1">
      <alignment horizontal="center" vertical="center" wrapText="1"/>
    </xf>
    <xf numFmtId="9" fontId="66" fillId="0" borderId="0" xfId="0" applyNumberFormat="1" applyFont="1" applyFill="1" applyAlignment="1">
      <alignment/>
    </xf>
    <xf numFmtId="9" fontId="64" fillId="0" borderId="15" xfId="0" applyNumberFormat="1" applyFont="1" applyBorder="1" applyAlignment="1">
      <alignment horizontal="justify" vertical="center" wrapText="1"/>
    </xf>
    <xf numFmtId="9" fontId="66" fillId="0" borderId="15" xfId="0" applyNumberFormat="1" applyFont="1" applyBorder="1" applyAlignment="1">
      <alignment horizontal="justify" vertical="center" wrapText="1"/>
    </xf>
    <xf numFmtId="0" fontId="66" fillId="0" borderId="15" xfId="0" applyFont="1" applyBorder="1" applyAlignment="1">
      <alignment horizontal="justify" vertical="center"/>
    </xf>
    <xf numFmtId="9" fontId="66" fillId="0" borderId="15" xfId="0" applyNumberFormat="1" applyFont="1" applyBorder="1" applyAlignment="1">
      <alignment horizontal="justify" vertical="center"/>
    </xf>
    <xf numFmtId="0" fontId="66" fillId="0" borderId="0" xfId="0" applyFont="1" applyAlignment="1">
      <alignment wrapText="1"/>
    </xf>
    <xf numFmtId="0" fontId="54" fillId="0" borderId="0" xfId="46" applyAlignment="1">
      <alignment vertical="center" wrapText="1"/>
    </xf>
    <xf numFmtId="14" fontId="5" fillId="0" borderId="15" xfId="0" applyNumberFormat="1" applyFont="1" applyFill="1" applyBorder="1" applyAlignment="1">
      <alignment horizontal="center" vertical="center" wrapText="1"/>
    </xf>
    <xf numFmtId="0" fontId="74" fillId="0" borderId="15" xfId="0" applyFont="1" applyBorder="1" applyAlignment="1">
      <alignment vertical="center" wrapText="1"/>
    </xf>
    <xf numFmtId="14" fontId="54" fillId="0" borderId="15" xfId="46" applyNumberFormat="1" applyFill="1" applyBorder="1" applyAlignment="1">
      <alignment horizontal="center" vertical="center" wrapText="1"/>
    </xf>
    <xf numFmtId="0" fontId="0" fillId="33" borderId="15" xfId="0" applyFill="1" applyBorder="1" applyAlignment="1">
      <alignment horizontal="center" vertical="center" wrapText="1"/>
    </xf>
    <xf numFmtId="9" fontId="66" fillId="33" borderId="15" xfId="0" applyNumberFormat="1" applyFont="1" applyFill="1" applyBorder="1" applyAlignment="1">
      <alignment horizontal="justify" vertical="center" wrapText="1"/>
    </xf>
    <xf numFmtId="9" fontId="66" fillId="0" borderId="0" xfId="0" applyNumberFormat="1" applyFont="1" applyFill="1" applyAlignment="1">
      <alignment horizontal="center"/>
    </xf>
    <xf numFmtId="9" fontId="66" fillId="0" borderId="0" xfId="0" applyNumberFormat="1" applyFont="1" applyFill="1" applyAlignment="1">
      <alignment horizontal="center" vertical="center"/>
    </xf>
    <xf numFmtId="0" fontId="66" fillId="0" borderId="15" xfId="0" applyFont="1" applyFill="1" applyBorder="1" applyAlignment="1">
      <alignment horizontal="justify" vertical="center" wrapText="1"/>
    </xf>
    <xf numFmtId="0" fontId="66" fillId="0" borderId="15" xfId="0" applyFont="1" applyFill="1" applyBorder="1" applyAlignment="1">
      <alignment horizontal="center" vertical="center" wrapText="1"/>
    </xf>
    <xf numFmtId="9" fontId="66" fillId="33" borderId="15" xfId="0" applyNumberFormat="1" applyFont="1" applyFill="1" applyBorder="1" applyAlignment="1">
      <alignment horizontal="center" vertical="center"/>
    </xf>
    <xf numFmtId="0" fontId="75" fillId="33" borderId="20" xfId="0" applyFont="1" applyFill="1" applyBorder="1" applyAlignment="1">
      <alignment horizontal="center"/>
    </xf>
    <xf numFmtId="0" fontId="75" fillId="33" borderId="21" xfId="0" applyFont="1" applyFill="1" applyBorder="1" applyAlignment="1">
      <alignment horizontal="center"/>
    </xf>
    <xf numFmtId="0" fontId="75" fillId="33" borderId="22" xfId="0" applyFont="1" applyFill="1" applyBorder="1" applyAlignment="1">
      <alignment horizontal="center"/>
    </xf>
    <xf numFmtId="0" fontId="76" fillId="33" borderId="0" xfId="0" applyFont="1" applyFill="1" applyBorder="1" applyAlignment="1">
      <alignment horizontal="center" vertical="center" wrapText="1"/>
    </xf>
    <xf numFmtId="0" fontId="77" fillId="33" borderId="0" xfId="0" applyFont="1" applyFill="1" applyBorder="1" applyAlignment="1">
      <alignment horizontal="center"/>
    </xf>
    <xf numFmtId="0" fontId="77" fillId="0" borderId="0" xfId="0" applyFont="1" applyFill="1" applyBorder="1" applyAlignment="1">
      <alignment horizontal="center"/>
    </xf>
    <xf numFmtId="1" fontId="74" fillId="35" borderId="15" xfId="0" applyNumberFormat="1" applyFont="1" applyFill="1" applyBorder="1" applyAlignment="1">
      <alignment horizontal="center" vertical="center"/>
    </xf>
    <xf numFmtId="0" fontId="74" fillId="35" borderId="15" xfId="0" applyFont="1" applyFill="1" applyBorder="1" applyAlignment="1">
      <alignment horizontal="center" vertical="center"/>
    </xf>
    <xf numFmtId="0" fontId="8" fillId="35" borderId="23" xfId="0" applyFont="1" applyFill="1" applyBorder="1" applyAlignment="1">
      <alignment horizontal="center" vertical="center"/>
    </xf>
    <xf numFmtId="0" fontId="8" fillId="35" borderId="24" xfId="0" applyFont="1" applyFill="1" applyBorder="1" applyAlignment="1">
      <alignment horizontal="center" vertical="center"/>
    </xf>
    <xf numFmtId="0" fontId="72" fillId="2" borderId="15" xfId="0" applyFont="1" applyFill="1" applyBorder="1" applyAlignment="1">
      <alignment horizontal="center" vertical="center" wrapText="1"/>
    </xf>
    <xf numFmtId="0" fontId="74" fillId="0" borderId="15" xfId="0" applyFont="1" applyBorder="1" applyAlignment="1">
      <alignment horizontal="center" vertical="center"/>
    </xf>
    <xf numFmtId="0" fontId="65" fillId="34" borderId="15" xfId="0" applyFont="1" applyFill="1" applyBorder="1" applyAlignment="1">
      <alignment horizontal="left" vertical="center"/>
    </xf>
    <xf numFmtId="0" fontId="64" fillId="0" borderId="15" xfId="0" applyFont="1" applyBorder="1" applyAlignment="1">
      <alignment horizontal="justify" vertical="center"/>
    </xf>
    <xf numFmtId="0" fontId="64" fillId="0" borderId="25" xfId="0" applyFont="1" applyBorder="1" applyAlignment="1">
      <alignment horizontal="justify" vertical="center" wrapText="1"/>
    </xf>
    <xf numFmtId="0" fontId="64" fillId="0" borderId="23" xfId="0" applyFont="1" applyBorder="1" applyAlignment="1">
      <alignment horizontal="justify" vertical="center" wrapText="1"/>
    </xf>
    <xf numFmtId="0" fontId="64" fillId="0" borderId="24" xfId="0" applyFont="1" applyBorder="1" applyAlignment="1">
      <alignment horizontal="justify" vertical="center" wrapText="1"/>
    </xf>
    <xf numFmtId="0" fontId="64" fillId="0" borderId="15" xfId="0" applyFont="1" applyBorder="1" applyAlignment="1">
      <alignment horizontal="justify" vertical="center" wrapText="1"/>
    </xf>
    <xf numFmtId="0" fontId="2" fillId="36" borderId="15" xfId="0" applyFont="1" applyFill="1" applyBorder="1" applyAlignment="1">
      <alignment horizontal="center"/>
    </xf>
    <xf numFmtId="0" fontId="2" fillId="35" borderId="15" xfId="0" applyFont="1" applyFill="1" applyBorder="1" applyAlignment="1">
      <alignment horizontal="center"/>
    </xf>
    <xf numFmtId="0" fontId="2" fillId="37" borderId="15" xfId="0" applyFont="1" applyFill="1" applyBorder="1" applyAlignment="1">
      <alignment horizontal="center"/>
    </xf>
    <xf numFmtId="0" fontId="65" fillId="34" borderId="23" xfId="0" applyFont="1" applyFill="1" applyBorder="1" applyAlignment="1">
      <alignment horizontal="left" vertical="center"/>
    </xf>
    <xf numFmtId="0" fontId="65" fillId="34" borderId="0" xfId="0" applyFont="1" applyFill="1" applyBorder="1" applyAlignment="1">
      <alignment horizontal="left" vertical="center"/>
    </xf>
    <xf numFmtId="0" fontId="78" fillId="0" borderId="26" xfId="46" applyFont="1" applyBorder="1" applyAlignment="1">
      <alignment horizontal="left" vertical="center" wrapText="1"/>
    </xf>
    <xf numFmtId="0" fontId="78" fillId="0" borderId="0" xfId="46" applyFont="1" applyBorder="1" applyAlignment="1">
      <alignment horizontal="left" vertical="center" wrapText="1"/>
    </xf>
    <xf numFmtId="0" fontId="78" fillId="0" borderId="27" xfId="46" applyFont="1" applyBorder="1" applyAlignment="1">
      <alignment horizontal="left" vertical="center" wrapText="1"/>
    </xf>
    <xf numFmtId="0" fontId="78" fillId="0" borderId="28" xfId="46" applyFont="1" applyBorder="1" applyAlignment="1">
      <alignment horizontal="left" vertical="center" wrapText="1"/>
    </xf>
    <xf numFmtId="0" fontId="78" fillId="0" borderId="29" xfId="46" applyFont="1" applyBorder="1" applyAlignment="1">
      <alignment horizontal="left" vertical="center" wrapText="1"/>
    </xf>
    <xf numFmtId="0" fontId="78" fillId="0" borderId="18" xfId="46" applyFont="1" applyBorder="1" applyAlignment="1">
      <alignment horizontal="left" vertical="center" wrapText="1"/>
    </xf>
    <xf numFmtId="0" fontId="79" fillId="34" borderId="0" xfId="0" applyFont="1" applyFill="1" applyAlignment="1">
      <alignment horizontal="center" vertical="center" wrapText="1"/>
    </xf>
    <xf numFmtId="0" fontId="64" fillId="0" borderId="15" xfId="0" applyFont="1" applyBorder="1" applyAlignment="1">
      <alignment horizontal="justify" wrapText="1"/>
    </xf>
    <xf numFmtId="0" fontId="80" fillId="34" borderId="0" xfId="0" applyFont="1" applyFill="1" applyAlignment="1">
      <alignment horizontal="center" vertical="center" wrapText="1"/>
    </xf>
    <xf numFmtId="0" fontId="69" fillId="0" borderId="15"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7" fillId="0" borderId="15" xfId="0" applyFont="1" applyFill="1" applyBorder="1" applyAlignment="1">
      <alignment horizontal="center"/>
    </xf>
    <xf numFmtId="0" fontId="69" fillId="0" borderId="19"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5" xfId="0" applyFont="1" applyBorder="1" applyAlignment="1">
      <alignment horizontal="center" vertical="center"/>
    </xf>
    <xf numFmtId="0" fontId="5" fillId="0" borderId="15" xfId="0" applyFont="1" applyBorder="1" applyAlignment="1">
      <alignment horizontal="left" vertical="center" wrapText="1"/>
    </xf>
    <xf numFmtId="0" fontId="66" fillId="0" borderId="15" xfId="0" applyFont="1" applyBorder="1" applyAlignment="1">
      <alignment horizontal="left" vertical="center" wrapText="1"/>
    </xf>
    <xf numFmtId="0" fontId="6" fillId="0" borderId="15" xfId="0" applyFont="1" applyBorder="1" applyAlignment="1">
      <alignment horizontal="center" vertical="center"/>
    </xf>
    <xf numFmtId="0" fontId="66" fillId="0" borderId="15" xfId="0" applyFont="1" applyFill="1" applyBorder="1" applyAlignment="1">
      <alignment horizontal="justify" vertical="center" wrapText="1"/>
    </xf>
    <xf numFmtId="0" fontId="66" fillId="0" borderId="15" xfId="0" applyFont="1" applyFill="1" applyBorder="1" applyAlignment="1">
      <alignment horizontal="justify" vertical="center"/>
    </xf>
    <xf numFmtId="0" fontId="6" fillId="0" borderId="15" xfId="0" applyFont="1" applyFill="1" applyBorder="1" applyAlignment="1">
      <alignment horizontal="center" vertical="center" wrapText="1"/>
    </xf>
    <xf numFmtId="14" fontId="66" fillId="0" borderId="31" xfId="0" applyNumberFormat="1" applyFont="1" applyBorder="1" applyAlignment="1">
      <alignment horizontal="center" vertical="center"/>
    </xf>
    <xf numFmtId="14" fontId="66" fillId="0" borderId="17" xfId="0" applyNumberFormat="1" applyFont="1" applyBorder="1" applyAlignment="1">
      <alignment horizontal="center" vertical="center"/>
    </xf>
    <xf numFmtId="0" fontId="69" fillId="0" borderId="25"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18" xfId="0" applyFont="1" applyBorder="1" applyAlignment="1">
      <alignment horizontal="center" vertical="center" wrapText="1"/>
    </xf>
    <xf numFmtId="14" fontId="66" fillId="0" borderId="31" xfId="0" applyNumberFormat="1" applyFont="1" applyBorder="1" applyAlignment="1">
      <alignment horizontal="left" vertical="center" wrapText="1"/>
    </xf>
    <xf numFmtId="14" fontId="66" fillId="0" borderId="17" xfId="0" applyNumberFormat="1" applyFont="1" applyBorder="1" applyAlignment="1">
      <alignment horizontal="left" vertical="center" wrapText="1"/>
    </xf>
    <xf numFmtId="0" fontId="66" fillId="0" borderId="15" xfId="0" applyFont="1" applyFill="1" applyBorder="1" applyAlignment="1">
      <alignment horizontal="center" vertical="center" wrapText="1"/>
    </xf>
    <xf numFmtId="2" fontId="66" fillId="0" borderId="19" xfId="0" applyNumberFormat="1" applyFont="1" applyFill="1" applyBorder="1" applyAlignment="1">
      <alignment horizontal="center" vertical="center"/>
    </xf>
    <xf numFmtId="2" fontId="66" fillId="0" borderId="30"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6" fillId="0" borderId="15" xfId="0" applyFont="1" applyFill="1" applyBorder="1" applyAlignment="1">
      <alignment horizontal="left"/>
    </xf>
    <xf numFmtId="0" fontId="66" fillId="0" borderId="15" xfId="0" applyFont="1" applyFill="1" applyBorder="1" applyAlignment="1">
      <alignment horizontal="left" vertical="center" wrapText="1"/>
    </xf>
    <xf numFmtId="0" fontId="81" fillId="0" borderId="15" xfId="0" applyFont="1" applyFill="1" applyBorder="1" applyAlignment="1">
      <alignment horizontal="center" vertical="center"/>
    </xf>
    <xf numFmtId="0" fontId="82" fillId="33" borderId="17" xfId="0" applyFont="1" applyFill="1" applyBorder="1" applyAlignment="1">
      <alignment horizontal="center" vertical="center" wrapText="1"/>
    </xf>
    <xf numFmtId="0" fontId="82" fillId="33" borderId="15" xfId="0" applyFont="1" applyFill="1" applyBorder="1" applyAlignment="1">
      <alignment horizontal="justify" vertical="center" wrapText="1"/>
    </xf>
    <xf numFmtId="0" fontId="82" fillId="0" borderId="15" xfId="0" applyFont="1" applyBorder="1" applyAlignment="1">
      <alignment horizontal="center" vertical="center" wrapText="1"/>
    </xf>
    <xf numFmtId="14" fontId="82" fillId="0" borderId="15" xfId="0" applyNumberFormat="1" applyFont="1" applyFill="1" applyBorder="1" applyAlignment="1">
      <alignment horizontal="center" vertical="center"/>
    </xf>
    <xf numFmtId="9" fontId="82" fillId="0" borderId="15" xfId="0" applyNumberFormat="1" applyFont="1" applyFill="1" applyBorder="1" applyAlignment="1">
      <alignment horizontal="center" vertical="center"/>
    </xf>
    <xf numFmtId="0" fontId="45" fillId="0" borderId="0" xfId="46" applyFont="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723900</xdr:colOff>
      <xdr:row>1</xdr:row>
      <xdr:rowOff>66675</xdr:rowOff>
    </xdr:from>
    <xdr:to>
      <xdr:col>5</xdr:col>
      <xdr:colOff>657225</xdr:colOff>
      <xdr:row>12</xdr:row>
      <xdr:rowOff>47625</xdr:rowOff>
    </xdr:to>
    <xdr:pic>
      <xdr:nvPicPr>
        <xdr:cNvPr id="1" name="Imagen 3"/>
        <xdr:cNvPicPr preferRelativeResize="1">
          <a:picLocks noChangeAspect="1"/>
        </xdr:cNvPicPr>
      </xdr:nvPicPr>
      <xdr:blipFill>
        <a:blip r:embed="rId1"/>
        <a:stretch>
          <a:fillRect/>
        </a:stretch>
      </xdr:blipFill>
      <xdr:spPr>
        <a:xfrm>
          <a:off x="2247900" y="257175"/>
          <a:ext cx="221932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xdr:col>
      <xdr:colOff>1171575</xdr:colOff>
      <xdr:row>5</xdr:row>
      <xdr:rowOff>104775</xdr:rowOff>
    </xdr:to>
    <xdr:pic>
      <xdr:nvPicPr>
        <xdr:cNvPr id="1" name="Imagen 3"/>
        <xdr:cNvPicPr preferRelativeResize="1">
          <a:picLocks noChangeAspect="1"/>
        </xdr:cNvPicPr>
      </xdr:nvPicPr>
      <xdr:blipFill>
        <a:blip r:embed="rId1"/>
        <a:stretch>
          <a:fillRect/>
        </a:stretch>
      </xdr:blipFill>
      <xdr:spPr>
        <a:xfrm>
          <a:off x="819150" y="209550"/>
          <a:ext cx="11239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142875</xdr:rowOff>
    </xdr:from>
    <xdr:to>
      <xdr:col>1</xdr:col>
      <xdr:colOff>1400175</xdr:colOff>
      <xdr:row>5</xdr:row>
      <xdr:rowOff>171450</xdr:rowOff>
    </xdr:to>
    <xdr:pic>
      <xdr:nvPicPr>
        <xdr:cNvPr id="1" name="Imagen 3"/>
        <xdr:cNvPicPr preferRelativeResize="1">
          <a:picLocks noChangeAspect="1"/>
        </xdr:cNvPicPr>
      </xdr:nvPicPr>
      <xdr:blipFill>
        <a:blip r:embed="rId1"/>
        <a:stretch>
          <a:fillRect/>
        </a:stretch>
      </xdr:blipFill>
      <xdr:spPr>
        <a:xfrm>
          <a:off x="1047750" y="142875"/>
          <a:ext cx="1123950"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180975</xdr:rowOff>
    </xdr:from>
    <xdr:to>
      <xdr:col>2</xdr:col>
      <xdr:colOff>971550</xdr:colOff>
      <xdr:row>5</xdr:row>
      <xdr:rowOff>66675</xdr:rowOff>
    </xdr:to>
    <xdr:pic>
      <xdr:nvPicPr>
        <xdr:cNvPr id="1" name="Imagen 3"/>
        <xdr:cNvPicPr preferRelativeResize="1">
          <a:picLocks noChangeAspect="1"/>
        </xdr:cNvPicPr>
      </xdr:nvPicPr>
      <xdr:blipFill>
        <a:blip r:embed="rId1"/>
        <a:stretch>
          <a:fillRect/>
        </a:stretch>
      </xdr:blipFill>
      <xdr:spPr>
        <a:xfrm>
          <a:off x="904875" y="180975"/>
          <a:ext cx="1257300" cy="1095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200025</xdr:rowOff>
    </xdr:from>
    <xdr:to>
      <xdr:col>1</xdr:col>
      <xdr:colOff>1647825</xdr:colOff>
      <xdr:row>5</xdr:row>
      <xdr:rowOff>161925</xdr:rowOff>
    </xdr:to>
    <xdr:pic>
      <xdr:nvPicPr>
        <xdr:cNvPr id="1" name="Imagen 3"/>
        <xdr:cNvPicPr preferRelativeResize="1">
          <a:picLocks noChangeAspect="1"/>
        </xdr:cNvPicPr>
      </xdr:nvPicPr>
      <xdr:blipFill>
        <a:blip r:embed="rId1"/>
        <a:stretch>
          <a:fillRect/>
        </a:stretch>
      </xdr:blipFill>
      <xdr:spPr>
        <a:xfrm>
          <a:off x="952500" y="200025"/>
          <a:ext cx="146685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161925</xdr:rowOff>
    </xdr:from>
    <xdr:to>
      <xdr:col>1</xdr:col>
      <xdr:colOff>1638300</xdr:colOff>
      <xdr:row>5</xdr:row>
      <xdr:rowOff>85725</xdr:rowOff>
    </xdr:to>
    <xdr:pic>
      <xdr:nvPicPr>
        <xdr:cNvPr id="1" name="Imagen 3"/>
        <xdr:cNvPicPr preferRelativeResize="1">
          <a:picLocks noChangeAspect="1"/>
        </xdr:cNvPicPr>
      </xdr:nvPicPr>
      <xdr:blipFill>
        <a:blip r:embed="rId1"/>
        <a:stretch>
          <a:fillRect/>
        </a:stretch>
      </xdr:blipFill>
      <xdr:spPr>
        <a:xfrm>
          <a:off x="981075" y="161925"/>
          <a:ext cx="1428750" cy="1095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200025</xdr:rowOff>
    </xdr:from>
    <xdr:to>
      <xdr:col>1</xdr:col>
      <xdr:colOff>1571625</xdr:colOff>
      <xdr:row>5</xdr:row>
      <xdr:rowOff>47625</xdr:rowOff>
    </xdr:to>
    <xdr:pic>
      <xdr:nvPicPr>
        <xdr:cNvPr id="1" name="Imagen 3"/>
        <xdr:cNvPicPr preferRelativeResize="1">
          <a:picLocks noChangeAspect="1"/>
        </xdr:cNvPicPr>
      </xdr:nvPicPr>
      <xdr:blipFill>
        <a:blip r:embed="rId1"/>
        <a:stretch>
          <a:fillRect/>
        </a:stretch>
      </xdr:blipFill>
      <xdr:spPr>
        <a:xfrm>
          <a:off x="1066800" y="200025"/>
          <a:ext cx="127635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161925</xdr:rowOff>
    </xdr:from>
    <xdr:to>
      <xdr:col>2</xdr:col>
      <xdr:colOff>1162050</xdr:colOff>
      <xdr:row>5</xdr:row>
      <xdr:rowOff>85725</xdr:rowOff>
    </xdr:to>
    <xdr:pic>
      <xdr:nvPicPr>
        <xdr:cNvPr id="1" name="Imagen 3"/>
        <xdr:cNvPicPr preferRelativeResize="1">
          <a:picLocks noChangeAspect="1"/>
        </xdr:cNvPicPr>
      </xdr:nvPicPr>
      <xdr:blipFill>
        <a:blip r:embed="rId1"/>
        <a:stretch>
          <a:fillRect/>
        </a:stretch>
      </xdr:blipFill>
      <xdr:spPr>
        <a:xfrm>
          <a:off x="1000125" y="161925"/>
          <a:ext cx="1285875"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s://hsdp.gov.co/portal/sistema-de-informacion-y-atencion-al-usuario-siau/" TargetMode="External" /><Relationship Id="rId2" Type="http://schemas.openxmlformats.org/officeDocument/2006/relationships/hyperlink" Target="https://hsdp.gov.co/portal/menu-de-transparencia/" TargetMode="Externa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s://hsdp.gov.co/portal/menu-de-transparencia/" TargetMode="External" /><Relationship Id="rId2" Type="http://schemas.openxmlformats.org/officeDocument/2006/relationships/hyperlink" Target="https://hsdp.gov.co/portal/contratacion/" TargetMode="External" /><Relationship Id="rId3" Type="http://schemas.openxmlformats.org/officeDocument/2006/relationships/hyperlink" Target="https://hsdp.gov.co/portal/esquema-de-publicacion-de-informacion/" TargetMode="External" /><Relationship Id="rId4" Type="http://schemas.openxmlformats.org/officeDocument/2006/relationships/hyperlink" Target="https://hsdp.gov.co/portal/procesos-de-apoyo/gestion-documental/" TargetMode="External" /><Relationship Id="rId5" Type="http://schemas.openxmlformats.org/officeDocument/2006/relationships/hyperlink" Target="https://www.facebook.com/ESEHospitalPamplona?mibextid=ZbWKwL" TargetMode="External" /><Relationship Id="rId6" Type="http://schemas.openxmlformats.org/officeDocument/2006/relationships/hyperlink" Target="https://www.facebook.com/ESEHospitalPamplona?mibextid=ZbWKwL" TargetMode="External" /><Relationship Id="rId7"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0070C0"/>
  </sheetPr>
  <dimension ref="A1:I39"/>
  <sheetViews>
    <sheetView showGridLines="0" zoomScale="70" zoomScaleNormal="70" zoomScalePageLayoutView="0" workbookViewId="0" topLeftCell="A16">
      <selection activeCell="O15" sqref="O15"/>
    </sheetView>
  </sheetViews>
  <sheetFormatPr defaultColWidth="11.421875" defaultRowHeight="15"/>
  <sheetData>
    <row r="1" spans="1:9" ht="15">
      <c r="A1" s="1"/>
      <c r="B1" s="2"/>
      <c r="C1" s="2"/>
      <c r="D1" s="2"/>
      <c r="E1" s="2"/>
      <c r="F1" s="2"/>
      <c r="G1" s="2"/>
      <c r="H1" s="2"/>
      <c r="I1" s="3"/>
    </row>
    <row r="2" spans="1:9" ht="35.25" customHeight="1">
      <c r="A2" s="4"/>
      <c r="B2" s="5"/>
      <c r="C2" s="5"/>
      <c r="D2" s="5"/>
      <c r="E2" s="5"/>
      <c r="F2" s="5"/>
      <c r="G2" s="5"/>
      <c r="H2" s="5"/>
      <c r="I2" s="6"/>
    </row>
    <row r="3" spans="1:9" ht="15">
      <c r="A3" s="4"/>
      <c r="B3" s="5"/>
      <c r="C3" s="5"/>
      <c r="D3" s="5"/>
      <c r="E3" s="5"/>
      <c r="F3" s="5"/>
      <c r="G3" s="5"/>
      <c r="H3" s="5"/>
      <c r="I3" s="6"/>
    </row>
    <row r="4" spans="1:9" ht="15">
      <c r="A4" s="4"/>
      <c r="B4" s="5"/>
      <c r="C4" s="5"/>
      <c r="D4" s="5"/>
      <c r="E4" s="5"/>
      <c r="F4" s="5"/>
      <c r="G4" s="5"/>
      <c r="H4" s="5"/>
      <c r="I4" s="6"/>
    </row>
    <row r="5" spans="1:9" ht="15">
      <c r="A5" s="4"/>
      <c r="B5" s="5"/>
      <c r="C5" s="5"/>
      <c r="D5" s="5"/>
      <c r="E5" s="5"/>
      <c r="F5" s="5"/>
      <c r="G5" s="5"/>
      <c r="H5" s="5"/>
      <c r="I5" s="6"/>
    </row>
    <row r="6" spans="1:9" ht="15">
      <c r="A6" s="4"/>
      <c r="B6" s="5"/>
      <c r="C6" s="5"/>
      <c r="D6" s="5"/>
      <c r="E6" s="5"/>
      <c r="F6" s="5"/>
      <c r="G6" s="5"/>
      <c r="H6" s="5"/>
      <c r="I6" s="6"/>
    </row>
    <row r="7" spans="1:9" ht="15">
      <c r="A7" s="4"/>
      <c r="B7" s="5"/>
      <c r="C7" s="5"/>
      <c r="D7" s="5"/>
      <c r="E7" s="5"/>
      <c r="F7" s="5"/>
      <c r="G7" s="5"/>
      <c r="H7" s="5"/>
      <c r="I7" s="6"/>
    </row>
    <row r="8" spans="1:9" ht="15">
      <c r="A8" s="4"/>
      <c r="B8" s="5"/>
      <c r="C8" s="5"/>
      <c r="D8" s="5"/>
      <c r="E8" s="5"/>
      <c r="F8" s="5"/>
      <c r="G8" s="5"/>
      <c r="H8" s="5"/>
      <c r="I8" s="6"/>
    </row>
    <row r="9" spans="1:9" ht="15">
      <c r="A9" s="4"/>
      <c r="B9" s="5"/>
      <c r="C9" s="5"/>
      <c r="D9" s="5"/>
      <c r="E9" s="5"/>
      <c r="F9" s="5"/>
      <c r="G9" s="5"/>
      <c r="H9" s="5"/>
      <c r="I9" s="6"/>
    </row>
    <row r="10" spans="1:9" ht="15">
      <c r="A10" s="4"/>
      <c r="B10" s="5"/>
      <c r="C10" s="5"/>
      <c r="D10" s="5"/>
      <c r="E10" s="5"/>
      <c r="F10" s="5"/>
      <c r="G10" s="5"/>
      <c r="H10" s="5"/>
      <c r="I10" s="6"/>
    </row>
    <row r="11" spans="1:9" ht="15">
      <c r="A11" s="4"/>
      <c r="B11" s="5"/>
      <c r="C11" s="5"/>
      <c r="D11" s="5"/>
      <c r="E11" s="5"/>
      <c r="F11" s="5"/>
      <c r="G11" s="5"/>
      <c r="H11" s="5"/>
      <c r="I11" s="6"/>
    </row>
    <row r="12" spans="1:9" ht="15">
      <c r="A12" s="4"/>
      <c r="B12" s="111" t="s">
        <v>58</v>
      </c>
      <c r="C12" s="111"/>
      <c r="D12" s="111"/>
      <c r="E12" s="111"/>
      <c r="F12" s="111"/>
      <c r="G12" s="111"/>
      <c r="H12" s="111"/>
      <c r="I12" s="6"/>
    </row>
    <row r="13" spans="1:9" ht="15">
      <c r="A13" s="4"/>
      <c r="B13" s="111"/>
      <c r="C13" s="111"/>
      <c r="D13" s="111"/>
      <c r="E13" s="111"/>
      <c r="F13" s="111"/>
      <c r="G13" s="111"/>
      <c r="H13" s="111"/>
      <c r="I13" s="6"/>
    </row>
    <row r="14" spans="1:9" ht="15">
      <c r="A14" s="4"/>
      <c r="B14" s="111"/>
      <c r="C14" s="111"/>
      <c r="D14" s="111"/>
      <c r="E14" s="111"/>
      <c r="F14" s="111"/>
      <c r="G14" s="111"/>
      <c r="H14" s="111"/>
      <c r="I14" s="6"/>
    </row>
    <row r="15" spans="1:9" ht="15">
      <c r="A15" s="4"/>
      <c r="B15" s="111"/>
      <c r="C15" s="111"/>
      <c r="D15" s="111"/>
      <c r="E15" s="111"/>
      <c r="F15" s="111"/>
      <c r="G15" s="111"/>
      <c r="H15" s="111"/>
      <c r="I15" s="6"/>
    </row>
    <row r="16" spans="1:9" ht="15">
      <c r="A16" s="4"/>
      <c r="B16" s="111"/>
      <c r="C16" s="111"/>
      <c r="D16" s="111"/>
      <c r="E16" s="111"/>
      <c r="F16" s="111"/>
      <c r="G16" s="111"/>
      <c r="H16" s="111"/>
      <c r="I16" s="6"/>
    </row>
    <row r="17" spans="1:9" ht="15">
      <c r="A17" s="4"/>
      <c r="B17" s="111"/>
      <c r="C17" s="111"/>
      <c r="D17" s="111"/>
      <c r="E17" s="111"/>
      <c r="F17" s="111"/>
      <c r="G17" s="111"/>
      <c r="H17" s="111"/>
      <c r="I17" s="6"/>
    </row>
    <row r="18" spans="1:9" ht="15">
      <c r="A18" s="4"/>
      <c r="B18" s="111"/>
      <c r="C18" s="111"/>
      <c r="D18" s="111"/>
      <c r="E18" s="111"/>
      <c r="F18" s="111"/>
      <c r="G18" s="111"/>
      <c r="H18" s="111"/>
      <c r="I18" s="6"/>
    </row>
    <row r="19" spans="1:9" ht="15">
      <c r="A19" s="4"/>
      <c r="B19" s="111"/>
      <c r="C19" s="111"/>
      <c r="D19" s="111"/>
      <c r="E19" s="111"/>
      <c r="F19" s="111"/>
      <c r="G19" s="111"/>
      <c r="H19" s="111"/>
      <c r="I19" s="6"/>
    </row>
    <row r="20" spans="1:9" ht="15">
      <c r="A20" s="4"/>
      <c r="B20" s="111"/>
      <c r="C20" s="111"/>
      <c r="D20" s="111"/>
      <c r="E20" s="111"/>
      <c r="F20" s="111"/>
      <c r="G20" s="111"/>
      <c r="H20" s="111"/>
      <c r="I20" s="6"/>
    </row>
    <row r="21" spans="1:9" ht="15">
      <c r="A21" s="4"/>
      <c r="B21" s="111"/>
      <c r="C21" s="111"/>
      <c r="D21" s="111"/>
      <c r="E21" s="111"/>
      <c r="F21" s="111"/>
      <c r="G21" s="111"/>
      <c r="H21" s="111"/>
      <c r="I21" s="6"/>
    </row>
    <row r="22" spans="1:9" ht="15">
      <c r="A22" s="4"/>
      <c r="B22" s="111"/>
      <c r="C22" s="111"/>
      <c r="D22" s="111"/>
      <c r="E22" s="111"/>
      <c r="F22" s="111"/>
      <c r="G22" s="111"/>
      <c r="H22" s="111"/>
      <c r="I22" s="6"/>
    </row>
    <row r="23" spans="1:9" ht="25.5">
      <c r="A23" s="4"/>
      <c r="B23" s="112" t="s">
        <v>59</v>
      </c>
      <c r="C23" s="112"/>
      <c r="D23" s="112"/>
      <c r="E23" s="112"/>
      <c r="F23" s="112"/>
      <c r="G23" s="112"/>
      <c r="H23" s="112"/>
      <c r="I23" s="6"/>
    </row>
    <row r="24" spans="1:9" ht="15">
      <c r="A24" s="4"/>
      <c r="B24" s="5"/>
      <c r="C24" s="5"/>
      <c r="D24" s="5"/>
      <c r="E24" s="5"/>
      <c r="F24" s="5"/>
      <c r="G24" s="5"/>
      <c r="H24" s="5"/>
      <c r="I24" s="6"/>
    </row>
    <row r="25" spans="1:9" ht="15">
      <c r="A25" s="4"/>
      <c r="B25" s="5"/>
      <c r="C25" s="5"/>
      <c r="D25" s="5"/>
      <c r="E25" s="5"/>
      <c r="F25" s="5"/>
      <c r="G25" s="5"/>
      <c r="H25" s="5"/>
      <c r="I25" s="6"/>
    </row>
    <row r="26" spans="1:9" ht="15">
      <c r="A26" s="4"/>
      <c r="B26" s="5"/>
      <c r="C26" s="5"/>
      <c r="D26" s="5"/>
      <c r="E26" s="5"/>
      <c r="F26" s="5"/>
      <c r="G26" s="5"/>
      <c r="H26" s="5"/>
      <c r="I26" s="6"/>
    </row>
    <row r="27" spans="1:9" ht="15">
      <c r="A27" s="4"/>
      <c r="B27" s="5"/>
      <c r="C27" s="5"/>
      <c r="D27" s="5"/>
      <c r="E27" s="5"/>
      <c r="F27" s="5"/>
      <c r="G27" s="5"/>
      <c r="H27" s="5"/>
      <c r="I27" s="6"/>
    </row>
    <row r="28" spans="1:9" ht="15">
      <c r="A28" s="4"/>
      <c r="B28" s="5"/>
      <c r="C28" s="5"/>
      <c r="D28" s="5"/>
      <c r="E28" s="5"/>
      <c r="F28" s="5"/>
      <c r="G28" s="5"/>
      <c r="H28" s="5"/>
      <c r="I28" s="6"/>
    </row>
    <row r="29" spans="1:9" ht="15">
      <c r="A29" s="4"/>
      <c r="B29" s="5"/>
      <c r="C29" s="5"/>
      <c r="D29" s="5"/>
      <c r="E29" s="5"/>
      <c r="F29" s="5"/>
      <c r="G29" s="5"/>
      <c r="H29" s="5"/>
      <c r="I29" s="6"/>
    </row>
    <row r="30" spans="1:9" ht="15">
      <c r="A30" s="4"/>
      <c r="B30" s="5"/>
      <c r="C30" s="5"/>
      <c r="D30" s="5"/>
      <c r="E30" s="5"/>
      <c r="F30" s="5"/>
      <c r="G30" s="5"/>
      <c r="H30" s="5"/>
      <c r="I30" s="6"/>
    </row>
    <row r="31" spans="1:9" ht="15">
      <c r="A31" s="4"/>
      <c r="B31" s="5"/>
      <c r="C31" s="5"/>
      <c r="D31" s="5"/>
      <c r="E31" s="5"/>
      <c r="F31" s="5"/>
      <c r="G31" s="5"/>
      <c r="H31" s="5"/>
      <c r="I31" s="6"/>
    </row>
    <row r="32" spans="1:9" ht="15">
      <c r="A32" s="4"/>
      <c r="B32" s="5"/>
      <c r="C32" s="5"/>
      <c r="D32" s="5"/>
      <c r="E32" s="5"/>
      <c r="F32" s="5"/>
      <c r="G32" s="5"/>
      <c r="H32" s="5"/>
      <c r="I32" s="6"/>
    </row>
    <row r="33" spans="1:9" ht="15">
      <c r="A33" s="4"/>
      <c r="B33" s="5"/>
      <c r="C33" s="5"/>
      <c r="D33" s="5"/>
      <c r="E33" s="5"/>
      <c r="F33" s="5"/>
      <c r="G33" s="5"/>
      <c r="H33" s="5"/>
      <c r="I33" s="6"/>
    </row>
    <row r="34" spans="1:9" ht="25.5">
      <c r="A34" s="4"/>
      <c r="B34" s="113" t="s">
        <v>228</v>
      </c>
      <c r="C34" s="113"/>
      <c r="D34" s="113"/>
      <c r="E34" s="113"/>
      <c r="F34" s="113"/>
      <c r="G34" s="113"/>
      <c r="H34" s="113"/>
      <c r="I34" s="6"/>
    </row>
    <row r="35" spans="1:9" ht="15">
      <c r="A35" s="4"/>
      <c r="B35" s="5"/>
      <c r="C35" s="5"/>
      <c r="D35" s="5"/>
      <c r="E35" s="5"/>
      <c r="F35" s="5"/>
      <c r="G35" s="5"/>
      <c r="H35" s="5"/>
      <c r="I35" s="6"/>
    </row>
    <row r="36" spans="1:9" ht="15">
      <c r="A36" s="4"/>
      <c r="B36" s="5"/>
      <c r="C36" s="5"/>
      <c r="D36" s="5"/>
      <c r="E36" s="5"/>
      <c r="F36" s="5"/>
      <c r="G36" s="5"/>
      <c r="H36" s="5"/>
      <c r="I36" s="6"/>
    </row>
    <row r="37" spans="1:9" ht="15">
      <c r="A37" s="4"/>
      <c r="B37" s="5"/>
      <c r="C37" s="5"/>
      <c r="D37" s="5"/>
      <c r="E37" s="5"/>
      <c r="F37" s="5"/>
      <c r="G37" s="5"/>
      <c r="H37" s="5"/>
      <c r="I37" s="6"/>
    </row>
    <row r="38" spans="1:9" ht="15">
      <c r="A38" s="4"/>
      <c r="B38" s="5"/>
      <c r="C38" s="5"/>
      <c r="D38" s="5"/>
      <c r="E38" s="5"/>
      <c r="F38" s="5"/>
      <c r="G38" s="5"/>
      <c r="H38" s="5"/>
      <c r="I38" s="6"/>
    </row>
    <row r="39" spans="1:9" ht="30.75" thickBot="1">
      <c r="A39" s="108"/>
      <c r="B39" s="109"/>
      <c r="C39" s="109"/>
      <c r="D39" s="109"/>
      <c r="E39" s="109"/>
      <c r="F39" s="109"/>
      <c r="G39" s="109"/>
      <c r="H39" s="109"/>
      <c r="I39" s="110"/>
    </row>
  </sheetData>
  <sheetProtection/>
  <mergeCells count="4">
    <mergeCell ref="A39:I39"/>
    <mergeCell ref="B12:H22"/>
    <mergeCell ref="B23:H23"/>
    <mergeCell ref="B34:H34"/>
  </mergeCells>
  <printOptions/>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sheetPr>
  <dimension ref="B2:N31"/>
  <sheetViews>
    <sheetView showGridLines="0" zoomScalePageLayoutView="0" workbookViewId="0" topLeftCell="A20">
      <selection activeCell="N31" sqref="N31"/>
    </sheetView>
  </sheetViews>
  <sheetFormatPr defaultColWidth="11.57421875" defaultRowHeight="15"/>
  <cols>
    <col min="1" max="1" width="11.57421875" style="7" customWidth="1"/>
    <col min="2" max="2" width="19.421875" style="7" customWidth="1"/>
    <col min="3" max="12" width="11.57421875" style="7" customWidth="1"/>
    <col min="13" max="13" width="16.7109375" style="7" customWidth="1"/>
    <col min="14" max="16384" width="11.57421875" style="7" customWidth="1"/>
  </cols>
  <sheetData>
    <row r="2" spans="3:10" ht="15" customHeight="1">
      <c r="C2" s="137" t="s">
        <v>68</v>
      </c>
      <c r="D2" s="137"/>
      <c r="E2" s="137"/>
      <c r="F2" s="137"/>
      <c r="G2" s="137"/>
      <c r="H2" s="137"/>
      <c r="I2" s="137"/>
      <c r="J2" s="137"/>
    </row>
    <row r="3" spans="3:10" ht="24" customHeight="1">
      <c r="C3" s="137"/>
      <c r="D3" s="137"/>
      <c r="E3" s="137"/>
      <c r="F3" s="137"/>
      <c r="G3" s="137"/>
      <c r="H3" s="137"/>
      <c r="I3" s="137"/>
      <c r="J3" s="137"/>
    </row>
    <row r="4" spans="3:10" ht="15" customHeight="1">
      <c r="C4" s="137"/>
      <c r="D4" s="137"/>
      <c r="E4" s="137"/>
      <c r="F4" s="137"/>
      <c r="G4" s="137"/>
      <c r="H4" s="137"/>
      <c r="I4" s="137"/>
      <c r="J4" s="137"/>
    </row>
    <row r="5" spans="3:10" ht="25.5" customHeight="1">
      <c r="C5" s="137"/>
      <c r="D5" s="137"/>
      <c r="E5" s="137"/>
      <c r="F5" s="137"/>
      <c r="G5" s="137"/>
      <c r="H5" s="137"/>
      <c r="I5" s="137"/>
      <c r="J5" s="137"/>
    </row>
    <row r="6" ht="15.75"/>
    <row r="8" spans="2:10" ht="30" customHeight="1">
      <c r="B8" s="10" t="s">
        <v>60</v>
      </c>
      <c r="C8" s="138" t="s">
        <v>63</v>
      </c>
      <c r="D8" s="138"/>
      <c r="E8" s="138"/>
      <c r="F8" s="138"/>
      <c r="G8" s="138"/>
      <c r="H8" s="138"/>
      <c r="I8" s="138"/>
      <c r="J8" s="138"/>
    </row>
    <row r="9" spans="2:10" ht="15.75">
      <c r="B9" s="8"/>
      <c r="C9" s="9"/>
      <c r="D9" s="9"/>
      <c r="E9" s="9"/>
      <c r="F9" s="9"/>
      <c r="G9" s="9"/>
      <c r="H9" s="9"/>
      <c r="I9" s="9"/>
      <c r="J9" s="9"/>
    </row>
    <row r="10" spans="2:10" ht="177" customHeight="1">
      <c r="B10" s="10" t="s">
        <v>66</v>
      </c>
      <c r="C10" s="138" t="s">
        <v>64</v>
      </c>
      <c r="D10" s="138"/>
      <c r="E10" s="138"/>
      <c r="F10" s="138"/>
      <c r="G10" s="138"/>
      <c r="H10" s="138"/>
      <c r="I10" s="138"/>
      <c r="J10" s="138"/>
    </row>
    <row r="11" spans="2:10" ht="15.75">
      <c r="B11" s="8"/>
      <c r="C11" s="9"/>
      <c r="D11" s="9"/>
      <c r="E11" s="9"/>
      <c r="F11" s="9"/>
      <c r="G11" s="9"/>
      <c r="H11" s="9"/>
      <c r="I11" s="9"/>
      <c r="J11" s="9"/>
    </row>
    <row r="12" spans="2:10" ht="30" customHeight="1">
      <c r="B12" s="10" t="s">
        <v>61</v>
      </c>
      <c r="C12" s="121" t="s">
        <v>65</v>
      </c>
      <c r="D12" s="121"/>
      <c r="E12" s="121"/>
      <c r="F12" s="121"/>
      <c r="G12" s="121"/>
      <c r="H12" s="121"/>
      <c r="I12" s="121"/>
      <c r="J12" s="121"/>
    </row>
    <row r="13" spans="2:10" ht="15.75">
      <c r="B13" s="8"/>
      <c r="C13" s="9"/>
      <c r="D13" s="9"/>
      <c r="E13" s="9"/>
      <c r="F13" s="9"/>
      <c r="G13" s="9"/>
      <c r="H13" s="9"/>
      <c r="I13" s="9"/>
      <c r="J13" s="9"/>
    </row>
    <row r="14" spans="2:10" ht="35.25" customHeight="1">
      <c r="B14" s="129" t="s">
        <v>8</v>
      </c>
      <c r="C14" s="122" t="s">
        <v>216</v>
      </c>
      <c r="D14" s="123"/>
      <c r="E14" s="123"/>
      <c r="F14" s="123"/>
      <c r="G14" s="123"/>
      <c r="H14" s="123"/>
      <c r="I14" s="123"/>
      <c r="J14" s="124"/>
    </row>
    <row r="15" spans="2:10" ht="16.5">
      <c r="B15" s="130"/>
      <c r="C15" s="131" t="s">
        <v>215</v>
      </c>
      <c r="D15" s="132"/>
      <c r="E15" s="132"/>
      <c r="F15" s="132"/>
      <c r="G15" s="132"/>
      <c r="H15" s="132"/>
      <c r="I15" s="132"/>
      <c r="J15" s="133"/>
    </row>
    <row r="16" spans="2:10" ht="16.5">
      <c r="B16" s="130"/>
      <c r="C16" s="131" t="s">
        <v>210</v>
      </c>
      <c r="D16" s="132"/>
      <c r="E16" s="132"/>
      <c r="F16" s="132"/>
      <c r="G16" s="132"/>
      <c r="H16" s="132"/>
      <c r="I16" s="132"/>
      <c r="J16" s="133"/>
    </row>
    <row r="17" spans="2:10" ht="16.5">
      <c r="B17" s="130"/>
      <c r="C17" s="131" t="s">
        <v>211</v>
      </c>
      <c r="D17" s="132"/>
      <c r="E17" s="132"/>
      <c r="F17" s="132"/>
      <c r="G17" s="132"/>
      <c r="H17" s="132"/>
      <c r="I17" s="132"/>
      <c r="J17" s="133"/>
    </row>
    <row r="18" spans="2:10" ht="16.5">
      <c r="B18" s="130"/>
      <c r="C18" s="131" t="s">
        <v>212</v>
      </c>
      <c r="D18" s="132"/>
      <c r="E18" s="132"/>
      <c r="F18" s="132"/>
      <c r="G18" s="132"/>
      <c r="H18" s="132"/>
      <c r="I18" s="132"/>
      <c r="J18" s="133"/>
    </row>
    <row r="19" spans="2:10" ht="16.5">
      <c r="B19" s="130"/>
      <c r="C19" s="131" t="s">
        <v>213</v>
      </c>
      <c r="D19" s="132"/>
      <c r="E19" s="132"/>
      <c r="F19" s="132"/>
      <c r="G19" s="132"/>
      <c r="H19" s="132"/>
      <c r="I19" s="132"/>
      <c r="J19" s="133"/>
    </row>
    <row r="20" spans="2:10" ht="16.5">
      <c r="B20" s="130"/>
      <c r="C20" s="134" t="s">
        <v>214</v>
      </c>
      <c r="D20" s="135"/>
      <c r="E20" s="135"/>
      <c r="F20" s="135"/>
      <c r="G20" s="135"/>
      <c r="H20" s="135"/>
      <c r="I20" s="135"/>
      <c r="J20" s="136"/>
    </row>
    <row r="21" spans="2:10" ht="15.75">
      <c r="B21" s="8"/>
      <c r="C21" s="9"/>
      <c r="D21" s="9"/>
      <c r="E21" s="9"/>
      <c r="F21" s="9"/>
      <c r="G21" s="9"/>
      <c r="H21" s="9"/>
      <c r="I21" s="9"/>
      <c r="J21" s="9"/>
    </row>
    <row r="22" spans="2:10" ht="55.5" customHeight="1">
      <c r="B22" s="120" t="s">
        <v>62</v>
      </c>
      <c r="C22" s="125" t="s">
        <v>67</v>
      </c>
      <c r="D22" s="125"/>
      <c r="E22" s="125"/>
      <c r="F22" s="125"/>
      <c r="G22" s="125"/>
      <c r="H22" s="125"/>
      <c r="I22" s="125"/>
      <c r="J22" s="125"/>
    </row>
    <row r="23" spans="2:10" ht="15.75">
      <c r="B23" s="120"/>
      <c r="C23" s="126" t="s">
        <v>43</v>
      </c>
      <c r="D23" s="126"/>
      <c r="E23" s="126"/>
      <c r="F23" s="126" t="s">
        <v>44</v>
      </c>
      <c r="G23" s="126"/>
      <c r="H23" s="126" t="s">
        <v>45</v>
      </c>
      <c r="I23" s="126"/>
      <c r="J23" s="126"/>
    </row>
    <row r="24" spans="2:10" ht="15.75">
      <c r="B24" s="120"/>
      <c r="C24" s="127" t="s">
        <v>46</v>
      </c>
      <c r="D24" s="127"/>
      <c r="E24" s="127"/>
      <c r="F24" s="127" t="s">
        <v>47</v>
      </c>
      <c r="G24" s="127"/>
      <c r="H24" s="127" t="s">
        <v>48</v>
      </c>
      <c r="I24" s="127"/>
      <c r="J24" s="127"/>
    </row>
    <row r="25" spans="2:10" ht="15.75">
      <c r="B25" s="120"/>
      <c r="C25" s="128" t="s">
        <v>49</v>
      </c>
      <c r="D25" s="128"/>
      <c r="E25" s="128"/>
      <c r="F25" s="128" t="s">
        <v>50</v>
      </c>
      <c r="G25" s="128"/>
      <c r="H25" s="128" t="s">
        <v>51</v>
      </c>
      <c r="I25" s="128"/>
      <c r="J25" s="128"/>
    </row>
    <row r="28" spans="2:14" ht="38.25">
      <c r="B28" s="82" t="s">
        <v>254</v>
      </c>
      <c r="C28" s="118" t="s">
        <v>255</v>
      </c>
      <c r="D28" s="118"/>
      <c r="E28" s="118" t="s">
        <v>256</v>
      </c>
      <c r="F28" s="118"/>
      <c r="G28" s="118" t="s">
        <v>257</v>
      </c>
      <c r="H28" s="118"/>
      <c r="I28" s="118" t="s">
        <v>263</v>
      </c>
      <c r="J28" s="118"/>
      <c r="K28" s="118" t="s">
        <v>264</v>
      </c>
      <c r="L28" s="118"/>
      <c r="M28" s="83" t="s">
        <v>258</v>
      </c>
      <c r="N28" s="84" t="s">
        <v>259</v>
      </c>
    </row>
    <row r="29" spans="2:14" ht="28.5">
      <c r="B29" s="85" t="s">
        <v>260</v>
      </c>
      <c r="C29" s="119">
        <v>11</v>
      </c>
      <c r="D29" s="119"/>
      <c r="E29" s="119">
        <v>4</v>
      </c>
      <c r="F29" s="119"/>
      <c r="G29" s="119">
        <v>15</v>
      </c>
      <c r="H29" s="119"/>
      <c r="I29" s="119">
        <v>15</v>
      </c>
      <c r="J29" s="119"/>
      <c r="K29" s="119">
        <v>16</v>
      </c>
      <c r="L29" s="119"/>
      <c r="M29" s="86">
        <v>4</v>
      </c>
      <c r="N29" s="86">
        <f>SUM(C29:M29)</f>
        <v>65</v>
      </c>
    </row>
    <row r="30" spans="2:14" ht="42.75">
      <c r="B30" s="85" t="s">
        <v>261</v>
      </c>
      <c r="C30" s="114">
        <v>31</v>
      </c>
      <c r="D30" s="114"/>
      <c r="E30" s="115">
        <v>23</v>
      </c>
      <c r="F30" s="115"/>
      <c r="G30" s="115">
        <v>33</v>
      </c>
      <c r="H30" s="115"/>
      <c r="I30" s="115">
        <v>23</v>
      </c>
      <c r="J30" s="115"/>
      <c r="K30" s="115">
        <v>29</v>
      </c>
      <c r="L30" s="115"/>
      <c r="M30" s="87">
        <v>13</v>
      </c>
      <c r="N30" s="88">
        <f>AVERAGE(C30:M30)</f>
        <v>25.333333333333332</v>
      </c>
    </row>
    <row r="31" spans="2:14" ht="15.75">
      <c r="B31" s="89"/>
      <c r="C31" s="116" t="s">
        <v>262</v>
      </c>
      <c r="D31" s="116"/>
      <c r="E31" s="116"/>
      <c r="F31" s="116"/>
      <c r="G31" s="116"/>
      <c r="H31" s="116"/>
      <c r="I31" s="116"/>
      <c r="J31" s="116"/>
      <c r="K31" s="116"/>
      <c r="L31" s="116"/>
      <c r="M31" s="117"/>
      <c r="N31" s="90">
        <f>N30</f>
        <v>25.333333333333332</v>
      </c>
    </row>
  </sheetData>
  <sheetProtection/>
  <mergeCells count="39">
    <mergeCell ref="C19:J19"/>
    <mergeCell ref="C20:J20"/>
    <mergeCell ref="C15:J15"/>
    <mergeCell ref="C2:J5"/>
    <mergeCell ref="C8:J8"/>
    <mergeCell ref="C10:J10"/>
    <mergeCell ref="C16:J16"/>
    <mergeCell ref="F23:G23"/>
    <mergeCell ref="F24:G24"/>
    <mergeCell ref="F25:G25"/>
    <mergeCell ref="C23:E23"/>
    <mergeCell ref="C24:E24"/>
    <mergeCell ref="C25:E25"/>
    <mergeCell ref="B22:B25"/>
    <mergeCell ref="C12:J12"/>
    <mergeCell ref="C14:J14"/>
    <mergeCell ref="C22:J22"/>
    <mergeCell ref="H23:J23"/>
    <mergeCell ref="H24:J24"/>
    <mergeCell ref="H25:J25"/>
    <mergeCell ref="B14:B20"/>
    <mergeCell ref="C17:J17"/>
    <mergeCell ref="C18:J18"/>
    <mergeCell ref="C28:D28"/>
    <mergeCell ref="E28:F28"/>
    <mergeCell ref="G28:H28"/>
    <mergeCell ref="I28:J28"/>
    <mergeCell ref="K28:L28"/>
    <mergeCell ref="C29:D29"/>
    <mergeCell ref="E29:F29"/>
    <mergeCell ref="G29:H29"/>
    <mergeCell ref="I29:J29"/>
    <mergeCell ref="K29:L29"/>
    <mergeCell ref="C30:D30"/>
    <mergeCell ref="E30:F30"/>
    <mergeCell ref="G30:H30"/>
    <mergeCell ref="I30:J30"/>
    <mergeCell ref="K30:L30"/>
    <mergeCell ref="C31:M31"/>
  </mergeCells>
  <conditionalFormatting sqref="N31">
    <cfRule type="cellIs" priority="1" dxfId="2" operator="between" stopIfTrue="1">
      <formula>80</formula>
      <formula>100</formula>
    </cfRule>
    <cfRule type="cellIs" priority="2" dxfId="1" operator="between" stopIfTrue="1">
      <formula>60</formula>
      <formula>79</formula>
    </cfRule>
    <cfRule type="cellIs" priority="3" dxfId="0" operator="between" stopIfTrue="1">
      <formula>0</formula>
      <formula>59</formula>
    </cfRule>
  </conditionalFormatting>
  <hyperlinks>
    <hyperlink ref="C15:J15" location="'Gestión riesgo corrupción'!A1" display="1. Gestión del riesgo de corrupción."/>
    <hyperlink ref="C16:J16" location="'Racionalización de trámites'!A1" display="2. Racionalización de tramites."/>
    <hyperlink ref="C17:J17" location="'Renidición de cuentas'!A1" display="3. Rendición de cuentas."/>
    <hyperlink ref="C18:J18" location="'Atención al ciudadano'!A1" display="4. Mecanismos para mejorar la atención al ciudadano."/>
    <hyperlink ref="C19:J19" location="Transparencia!A1" display="5. Mecanismos para la transparencia y acceso a la información."/>
    <hyperlink ref="C20:J20" location="'Iniciativas adicionales'!A1" display="6. Iniciativas adicionales."/>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70C0"/>
  </sheetPr>
  <dimension ref="A2:M22"/>
  <sheetViews>
    <sheetView showGridLines="0" zoomScalePageLayoutView="0" workbookViewId="0" topLeftCell="C16">
      <selection activeCell="F30" sqref="F30"/>
    </sheetView>
  </sheetViews>
  <sheetFormatPr defaultColWidth="11.57421875" defaultRowHeight="15"/>
  <cols>
    <col min="1" max="1" width="11.57421875" style="12" customWidth="1"/>
    <col min="2" max="2" width="27.28125" style="12" customWidth="1"/>
    <col min="3" max="3" width="4.57421875" style="12" customWidth="1"/>
    <col min="4" max="4" width="42.57421875" style="12" customWidth="1"/>
    <col min="5" max="5" width="23.421875" style="12" customWidth="1"/>
    <col min="6" max="6" width="21.28125" style="12" customWidth="1"/>
    <col min="7" max="7" width="12.7109375" style="12" customWidth="1"/>
    <col min="8" max="8" width="13.00390625" style="12" customWidth="1"/>
    <col min="9" max="9" width="38.7109375" style="12" customWidth="1"/>
    <col min="10" max="10" width="18.00390625" style="12" customWidth="1"/>
    <col min="11" max="11" width="6.140625" style="12" customWidth="1"/>
    <col min="12" max="12" width="8.28125" style="12" customWidth="1"/>
    <col min="13" max="13" width="9.00390625" style="12" customWidth="1"/>
    <col min="14" max="16384" width="11.57421875" style="12" customWidth="1"/>
  </cols>
  <sheetData>
    <row r="1" ht="16.5"/>
    <row r="2" spans="2:13" ht="15" customHeight="1">
      <c r="B2" s="11"/>
      <c r="C2" s="139" t="s">
        <v>69</v>
      </c>
      <c r="D2" s="139"/>
      <c r="E2" s="139"/>
      <c r="F2" s="139"/>
      <c r="G2" s="139"/>
      <c r="H2" s="139"/>
      <c r="I2" s="139"/>
      <c r="J2" s="139"/>
      <c r="K2" s="139"/>
      <c r="L2" s="139"/>
      <c r="M2" s="139"/>
    </row>
    <row r="3" spans="2:13" ht="15" customHeight="1">
      <c r="B3" s="11"/>
      <c r="C3" s="139"/>
      <c r="D3" s="139"/>
      <c r="E3" s="139"/>
      <c r="F3" s="139"/>
      <c r="G3" s="139"/>
      <c r="H3" s="139"/>
      <c r="I3" s="139"/>
      <c r="J3" s="139"/>
      <c r="K3" s="139"/>
      <c r="L3" s="139"/>
      <c r="M3" s="139"/>
    </row>
    <row r="4" spans="2:13" ht="21.75" customHeight="1">
      <c r="B4" s="11"/>
      <c r="C4" s="139"/>
      <c r="D4" s="139"/>
      <c r="E4" s="139"/>
      <c r="F4" s="139"/>
      <c r="G4" s="139"/>
      <c r="H4" s="139"/>
      <c r="I4" s="139"/>
      <c r="J4" s="139"/>
      <c r="K4" s="139"/>
      <c r="L4" s="139"/>
      <c r="M4" s="139"/>
    </row>
    <row r="5" spans="2:13" ht="24" customHeight="1">
      <c r="B5" s="11"/>
      <c r="C5" s="139"/>
      <c r="D5" s="139"/>
      <c r="E5" s="139"/>
      <c r="F5" s="139"/>
      <c r="G5" s="139"/>
      <c r="H5" s="139"/>
      <c r="I5" s="139"/>
      <c r="J5" s="139"/>
      <c r="K5" s="139"/>
      <c r="L5" s="139"/>
      <c r="M5" s="139"/>
    </row>
    <row r="6" ht="16.5"/>
    <row r="8" spans="2:13" ht="33" customHeight="1">
      <c r="B8" s="140" t="s">
        <v>0</v>
      </c>
      <c r="C8" s="140" t="s">
        <v>1</v>
      </c>
      <c r="D8" s="140"/>
      <c r="E8" s="143" t="s">
        <v>2</v>
      </c>
      <c r="F8" s="140" t="s">
        <v>3</v>
      </c>
      <c r="G8" s="143" t="s">
        <v>4</v>
      </c>
      <c r="H8" s="143"/>
      <c r="I8" s="147" t="s">
        <v>245</v>
      </c>
      <c r="J8" s="147" t="s">
        <v>246</v>
      </c>
      <c r="K8" s="143" t="s">
        <v>77</v>
      </c>
      <c r="L8" s="143"/>
      <c r="M8" s="143"/>
    </row>
    <row r="9" spans="2:13" ht="25.5" customHeight="1">
      <c r="B9" s="140"/>
      <c r="C9" s="140"/>
      <c r="D9" s="140"/>
      <c r="E9" s="143"/>
      <c r="F9" s="140"/>
      <c r="G9" s="17" t="s">
        <v>70</v>
      </c>
      <c r="H9" s="17" t="s">
        <v>71</v>
      </c>
      <c r="I9" s="148"/>
      <c r="J9" s="148"/>
      <c r="K9" s="18">
        <v>1</v>
      </c>
      <c r="L9" s="18">
        <v>2</v>
      </c>
      <c r="M9" s="18">
        <v>3</v>
      </c>
    </row>
    <row r="10" spans="2:13" ht="82.5">
      <c r="B10" s="141" t="s">
        <v>13</v>
      </c>
      <c r="C10" s="13">
        <v>1.1</v>
      </c>
      <c r="D10" s="25" t="s">
        <v>72</v>
      </c>
      <c r="E10" s="14" t="s">
        <v>81</v>
      </c>
      <c r="F10" s="14" t="s">
        <v>52</v>
      </c>
      <c r="G10" s="15">
        <v>44958</v>
      </c>
      <c r="H10" s="21">
        <v>44985</v>
      </c>
      <c r="I10" s="93" t="s">
        <v>265</v>
      </c>
      <c r="J10" s="93" t="s">
        <v>266</v>
      </c>
      <c r="K10" s="22">
        <v>1</v>
      </c>
      <c r="L10" s="23"/>
      <c r="M10" s="23"/>
    </row>
    <row r="11" spans="2:13" ht="110.25">
      <c r="B11" s="142"/>
      <c r="C11" s="13">
        <v>1.2</v>
      </c>
      <c r="D11" s="25" t="s">
        <v>73</v>
      </c>
      <c r="E11" s="14" t="s">
        <v>74</v>
      </c>
      <c r="F11" s="14" t="s">
        <v>9</v>
      </c>
      <c r="G11" s="15">
        <v>44986</v>
      </c>
      <c r="H11" s="21">
        <v>45260</v>
      </c>
      <c r="I11" s="94" t="s">
        <v>267</v>
      </c>
      <c r="J11" s="92" t="s">
        <v>268</v>
      </c>
      <c r="K11" s="22">
        <v>0.5</v>
      </c>
      <c r="M11" s="22"/>
    </row>
    <row r="12" spans="2:13" ht="225" customHeight="1">
      <c r="B12" s="141" t="s">
        <v>14</v>
      </c>
      <c r="C12" s="13">
        <v>1.3</v>
      </c>
      <c r="D12" s="25" t="s">
        <v>75</v>
      </c>
      <c r="E12" s="14" t="s">
        <v>82</v>
      </c>
      <c r="F12" s="14" t="s">
        <v>9</v>
      </c>
      <c r="G12" s="15">
        <v>44986</v>
      </c>
      <c r="H12" s="21">
        <v>45016</v>
      </c>
      <c r="I12" s="93" t="s">
        <v>269</v>
      </c>
      <c r="J12" s="93" t="s">
        <v>270</v>
      </c>
      <c r="K12" s="22">
        <v>1</v>
      </c>
      <c r="L12" s="23"/>
      <c r="M12" s="23"/>
    </row>
    <row r="13" spans="1:13" ht="142.5" customHeight="1">
      <c r="A13" s="91">
        <f>-M19</f>
        <v>0</v>
      </c>
      <c r="B13" s="144"/>
      <c r="C13" s="13">
        <v>1.4</v>
      </c>
      <c r="D13" s="25" t="s">
        <v>230</v>
      </c>
      <c r="E13" s="14" t="s">
        <v>231</v>
      </c>
      <c r="F13" s="14" t="s">
        <v>232</v>
      </c>
      <c r="G13" s="15">
        <v>44986</v>
      </c>
      <c r="H13" s="21">
        <v>45016</v>
      </c>
      <c r="I13" s="93" t="s">
        <v>271</v>
      </c>
      <c r="J13" s="93" t="s">
        <v>272</v>
      </c>
      <c r="K13" s="22">
        <v>1</v>
      </c>
      <c r="L13" s="23"/>
      <c r="M13" s="23"/>
    </row>
    <row r="14" spans="2:13" ht="126" customHeight="1">
      <c r="B14" s="141" t="s">
        <v>15</v>
      </c>
      <c r="C14" s="13">
        <v>1.5</v>
      </c>
      <c r="D14" s="25" t="s">
        <v>234</v>
      </c>
      <c r="E14" s="14" t="s">
        <v>235</v>
      </c>
      <c r="F14" s="14" t="s">
        <v>9</v>
      </c>
      <c r="G14" s="15">
        <v>45019</v>
      </c>
      <c r="H14" s="21">
        <v>45030</v>
      </c>
      <c r="I14" s="95" t="s">
        <v>273</v>
      </c>
      <c r="J14" s="93" t="s">
        <v>274</v>
      </c>
      <c r="K14" s="22">
        <v>1</v>
      </c>
      <c r="L14" s="23"/>
      <c r="M14" s="23"/>
    </row>
    <row r="15" spans="2:13" ht="99">
      <c r="B15" s="142"/>
      <c r="C15" s="13">
        <v>1.6</v>
      </c>
      <c r="D15" s="25" t="s">
        <v>233</v>
      </c>
      <c r="E15" s="14" t="s">
        <v>236</v>
      </c>
      <c r="F15" s="14" t="s">
        <v>9</v>
      </c>
      <c r="G15" s="15">
        <v>45033</v>
      </c>
      <c r="H15" s="21">
        <v>45037</v>
      </c>
      <c r="I15" s="95" t="s">
        <v>275</v>
      </c>
      <c r="J15" s="93" t="s">
        <v>274</v>
      </c>
      <c r="K15" s="22">
        <v>1</v>
      </c>
      <c r="L15" s="23"/>
      <c r="M15" s="23"/>
    </row>
    <row r="16" spans="2:13" ht="132">
      <c r="B16" s="142"/>
      <c r="C16" s="13">
        <v>1.7</v>
      </c>
      <c r="D16" s="26" t="s">
        <v>237</v>
      </c>
      <c r="E16" s="14" t="s">
        <v>78</v>
      </c>
      <c r="F16" s="14" t="s">
        <v>9</v>
      </c>
      <c r="G16" s="15">
        <v>45040</v>
      </c>
      <c r="H16" s="21">
        <v>45044</v>
      </c>
      <c r="I16" s="93" t="s">
        <v>276</v>
      </c>
      <c r="J16" s="93" t="s">
        <v>277</v>
      </c>
      <c r="K16" s="22">
        <v>1</v>
      </c>
      <c r="L16" s="23"/>
      <c r="M16" s="23"/>
    </row>
    <row r="17" spans="2:13" ht="25.5">
      <c r="B17" s="142"/>
      <c r="C17" s="13" t="s">
        <v>249</v>
      </c>
      <c r="D17" s="25" t="s">
        <v>238</v>
      </c>
      <c r="E17" s="14" t="s">
        <v>239</v>
      </c>
      <c r="F17" s="14" t="s">
        <v>79</v>
      </c>
      <c r="G17" s="15">
        <v>45048</v>
      </c>
      <c r="H17" s="21">
        <v>45051</v>
      </c>
      <c r="I17" s="21"/>
      <c r="J17" s="21"/>
      <c r="K17" s="23"/>
      <c r="L17" s="22"/>
      <c r="M17" s="23"/>
    </row>
    <row r="18" spans="2:13" ht="57" customHeight="1">
      <c r="B18" s="145" t="s">
        <v>16</v>
      </c>
      <c r="C18" s="13" t="s">
        <v>250</v>
      </c>
      <c r="D18" s="25" t="s">
        <v>240</v>
      </c>
      <c r="E18" s="14" t="s">
        <v>241</v>
      </c>
      <c r="F18" s="14" t="s">
        <v>242</v>
      </c>
      <c r="G18" s="15">
        <v>45047</v>
      </c>
      <c r="H18" s="21">
        <v>45291</v>
      </c>
      <c r="I18" s="21"/>
      <c r="J18" s="21"/>
      <c r="K18" s="23"/>
      <c r="L18" s="22">
        <v>0</v>
      </c>
      <c r="M18" s="22">
        <v>0</v>
      </c>
    </row>
    <row r="19" spans="2:13" ht="38.25">
      <c r="B19" s="146"/>
      <c r="C19" s="13">
        <v>1.1</v>
      </c>
      <c r="D19" s="25" t="s">
        <v>243</v>
      </c>
      <c r="E19" s="14" t="s">
        <v>80</v>
      </c>
      <c r="F19" s="14" t="s">
        <v>79</v>
      </c>
      <c r="G19" s="15">
        <v>45040</v>
      </c>
      <c r="H19" s="21">
        <v>45291</v>
      </c>
      <c r="I19" s="21"/>
      <c r="J19" s="21"/>
      <c r="K19" s="23"/>
      <c r="L19" s="22"/>
      <c r="M19" s="22"/>
    </row>
    <row r="20" spans="2:13" ht="29.25" customHeight="1">
      <c r="B20" s="19" t="s">
        <v>17</v>
      </c>
      <c r="C20" s="16">
        <v>1.11</v>
      </c>
      <c r="D20" s="25" t="s">
        <v>244</v>
      </c>
      <c r="E20" s="14" t="s">
        <v>11</v>
      </c>
      <c r="F20" s="14" t="s">
        <v>76</v>
      </c>
      <c r="G20" s="15">
        <v>45048</v>
      </c>
      <c r="H20" s="21">
        <v>45291</v>
      </c>
      <c r="I20" s="21"/>
      <c r="J20" s="21"/>
      <c r="K20" s="22"/>
      <c r="L20" s="22"/>
      <c r="M20" s="22"/>
    </row>
    <row r="21" spans="11:13" ht="16.5">
      <c r="K21" s="103">
        <f>AVERAGE(K10:K20)</f>
        <v>0.9285714285714286</v>
      </c>
      <c r="L21" s="103">
        <f>AVERAGE(L10:L20)</f>
        <v>0</v>
      </c>
      <c r="M21" s="103">
        <f>AVERAGE(M10:M20)</f>
        <v>0</v>
      </c>
    </row>
    <row r="22" ht="16.5">
      <c r="K22" s="91">
        <f>AVERAGE(K21:M21)</f>
        <v>0.30952380952380953</v>
      </c>
    </row>
  </sheetData>
  <sheetProtection/>
  <mergeCells count="13">
    <mergeCell ref="B18:B19"/>
    <mergeCell ref="G8:H8"/>
    <mergeCell ref="F8:F9"/>
    <mergeCell ref="E8:E9"/>
    <mergeCell ref="I8:I9"/>
    <mergeCell ref="J8:J9"/>
    <mergeCell ref="C2:M5"/>
    <mergeCell ref="C8:D9"/>
    <mergeCell ref="B8:B9"/>
    <mergeCell ref="B14:B17"/>
    <mergeCell ref="K8:M8"/>
    <mergeCell ref="B10:B11"/>
    <mergeCell ref="B12:B1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B2:O21"/>
  <sheetViews>
    <sheetView showGridLines="0" zoomScale="85" zoomScaleNormal="85" zoomScalePageLayoutView="0" workbookViewId="0" topLeftCell="A5">
      <selection activeCell="L15" sqref="L15"/>
    </sheetView>
  </sheetViews>
  <sheetFormatPr defaultColWidth="11.57421875" defaultRowHeight="15"/>
  <cols>
    <col min="1" max="1" width="11.57421875" style="12" customWidth="1"/>
    <col min="2" max="2" width="6.28125" style="12" customWidth="1"/>
    <col min="3" max="3" width="17.7109375" style="12" customWidth="1"/>
    <col min="4" max="4" width="30.7109375" style="12" customWidth="1"/>
    <col min="5" max="5" width="17.7109375" style="12" customWidth="1"/>
    <col min="6" max="6" width="24.421875" style="12" customWidth="1"/>
    <col min="7" max="7" width="16.28125" style="12" customWidth="1"/>
    <col min="8" max="8" width="15.421875" style="12" customWidth="1"/>
    <col min="9" max="9" width="6.140625" style="12" customWidth="1"/>
    <col min="10" max="10" width="16.00390625" style="12" customWidth="1"/>
    <col min="11" max="11" width="17.00390625" style="12" customWidth="1"/>
    <col min="12" max="12" width="16.7109375" style="12" customWidth="1"/>
    <col min="13" max="13" width="19.28125" style="12" customWidth="1"/>
    <col min="14" max="15" width="10.7109375" style="12" customWidth="1"/>
    <col min="16" max="16384" width="11.57421875" style="12" customWidth="1"/>
  </cols>
  <sheetData>
    <row r="1" ht="16.5"/>
    <row r="2" spans="3:11" ht="16.5">
      <c r="C2" s="11"/>
      <c r="D2" s="139" t="s">
        <v>160</v>
      </c>
      <c r="E2" s="139"/>
      <c r="F2" s="139"/>
      <c r="G2" s="139"/>
      <c r="H2" s="139"/>
      <c r="I2" s="139"/>
      <c r="J2" s="139"/>
      <c r="K2" s="139"/>
    </row>
    <row r="3" spans="3:11" ht="16.5">
      <c r="C3" s="11"/>
      <c r="D3" s="139"/>
      <c r="E3" s="139"/>
      <c r="F3" s="139"/>
      <c r="G3" s="139"/>
      <c r="H3" s="139"/>
      <c r="I3" s="139"/>
      <c r="J3" s="139"/>
      <c r="K3" s="139"/>
    </row>
    <row r="4" spans="3:11" ht="21.75" customHeight="1">
      <c r="C4" s="11"/>
      <c r="D4" s="139"/>
      <c r="E4" s="139"/>
      <c r="F4" s="139"/>
      <c r="G4" s="139"/>
      <c r="H4" s="139"/>
      <c r="I4" s="139"/>
      <c r="J4" s="139"/>
      <c r="K4" s="139"/>
    </row>
    <row r="5" spans="3:11" ht="24" customHeight="1">
      <c r="C5" s="11"/>
      <c r="D5" s="139"/>
      <c r="E5" s="139"/>
      <c r="F5" s="139"/>
      <c r="G5" s="139"/>
      <c r="H5" s="139"/>
      <c r="I5" s="139"/>
      <c r="J5" s="139"/>
      <c r="K5" s="139"/>
    </row>
    <row r="6" ht="16.5"/>
    <row r="8" spans="2:14" ht="28.5" customHeight="1">
      <c r="B8" s="153" t="s">
        <v>5</v>
      </c>
      <c r="C8" s="153"/>
      <c r="D8" s="153"/>
      <c r="E8" s="149" t="s">
        <v>2</v>
      </c>
      <c r="F8" s="150" t="s">
        <v>3</v>
      </c>
      <c r="G8" s="149" t="s">
        <v>4</v>
      </c>
      <c r="H8" s="149"/>
      <c r="I8" s="159" t="s">
        <v>247</v>
      </c>
      <c r="J8" s="160"/>
      <c r="K8" s="147" t="s">
        <v>248</v>
      </c>
      <c r="L8" s="149" t="s">
        <v>77</v>
      </c>
      <c r="M8" s="149"/>
      <c r="N8" s="149"/>
    </row>
    <row r="9" spans="2:14" ht="25.5" customHeight="1">
      <c r="B9" s="153"/>
      <c r="C9" s="153"/>
      <c r="D9" s="153"/>
      <c r="E9" s="149"/>
      <c r="F9" s="150"/>
      <c r="G9" s="76" t="s">
        <v>70</v>
      </c>
      <c r="H9" s="76" t="s">
        <v>71</v>
      </c>
      <c r="I9" s="161"/>
      <c r="J9" s="162"/>
      <c r="K9" s="148"/>
      <c r="L9" s="77">
        <v>1</v>
      </c>
      <c r="M9" s="77">
        <v>2</v>
      </c>
      <c r="N9" s="77">
        <v>3</v>
      </c>
    </row>
    <row r="10" spans="2:14" ht="156.75" customHeight="1">
      <c r="B10" s="78">
        <v>2.1</v>
      </c>
      <c r="C10" s="151" t="s">
        <v>157</v>
      </c>
      <c r="D10" s="151"/>
      <c r="E10" s="39" t="s">
        <v>83</v>
      </c>
      <c r="F10" s="39" t="s">
        <v>251</v>
      </c>
      <c r="G10" s="79">
        <v>44958</v>
      </c>
      <c r="H10" s="80">
        <v>44985</v>
      </c>
      <c r="I10" s="163" t="s">
        <v>278</v>
      </c>
      <c r="J10" s="164"/>
      <c r="K10" s="93" t="s">
        <v>279</v>
      </c>
      <c r="L10" s="81">
        <v>1</v>
      </c>
      <c r="M10" s="78"/>
      <c r="N10" s="78"/>
    </row>
    <row r="11" spans="2:14" s="55" customFormat="1" ht="225" customHeight="1">
      <c r="B11" s="78">
        <v>2.2</v>
      </c>
      <c r="C11" s="152" t="s">
        <v>158</v>
      </c>
      <c r="D11" s="152"/>
      <c r="E11" s="59" t="s">
        <v>159</v>
      </c>
      <c r="F11" s="39" t="s">
        <v>251</v>
      </c>
      <c r="G11" s="79">
        <v>45017</v>
      </c>
      <c r="H11" s="80">
        <v>45291</v>
      </c>
      <c r="I11" s="163" t="s">
        <v>330</v>
      </c>
      <c r="J11" s="164"/>
      <c r="K11" s="102"/>
      <c r="L11" s="107">
        <v>0.4</v>
      </c>
      <c r="M11" s="81"/>
      <c r="N11" s="81"/>
    </row>
    <row r="12" spans="2:14" s="55" customFormat="1" ht="34.5" customHeight="1">
      <c r="B12" s="78">
        <v>2.3</v>
      </c>
      <c r="C12" s="152" t="s">
        <v>182</v>
      </c>
      <c r="D12" s="152"/>
      <c r="E12" s="59" t="s">
        <v>183</v>
      </c>
      <c r="F12" s="60" t="s">
        <v>28</v>
      </c>
      <c r="G12" s="79" t="s">
        <v>181</v>
      </c>
      <c r="H12" s="80">
        <v>45169</v>
      </c>
      <c r="I12" s="157"/>
      <c r="J12" s="158"/>
      <c r="K12" s="80"/>
      <c r="L12" s="81"/>
      <c r="M12" s="81">
        <v>0</v>
      </c>
      <c r="N12" s="81">
        <v>0</v>
      </c>
    </row>
    <row r="13" spans="2:14" s="55" customFormat="1" ht="34.5" customHeight="1">
      <c r="B13" s="78">
        <v>2.4</v>
      </c>
      <c r="C13" s="152" t="s">
        <v>184</v>
      </c>
      <c r="D13" s="152"/>
      <c r="E13" s="59" t="s">
        <v>180</v>
      </c>
      <c r="F13" s="60" t="s">
        <v>28</v>
      </c>
      <c r="G13" s="79">
        <v>45170</v>
      </c>
      <c r="H13" s="80">
        <v>45291</v>
      </c>
      <c r="I13" s="157"/>
      <c r="J13" s="158"/>
      <c r="K13" s="80"/>
      <c r="L13" s="81"/>
      <c r="M13" s="81"/>
      <c r="N13" s="81">
        <v>0</v>
      </c>
    </row>
    <row r="14" spans="12:14" ht="16.5">
      <c r="L14" s="103">
        <f>AVERAGE(L10:L13)</f>
        <v>0.7</v>
      </c>
      <c r="M14" s="103">
        <f>AVERAGE(M10:M13)</f>
        <v>0</v>
      </c>
      <c r="N14" s="103">
        <f>AVERAGE(N10:N13)</f>
        <v>0</v>
      </c>
    </row>
    <row r="15" ht="16.5">
      <c r="L15" s="103">
        <f>AVERAGE(L14:N14)</f>
        <v>0.2333333333333333</v>
      </c>
    </row>
    <row r="17" spans="2:15" ht="31.5" customHeight="1">
      <c r="B17" s="140" t="s">
        <v>168</v>
      </c>
      <c r="C17" s="140"/>
      <c r="D17" s="140"/>
      <c r="E17" s="140"/>
      <c r="F17" s="140"/>
      <c r="G17" s="140"/>
      <c r="H17" s="140"/>
      <c r="I17" s="140"/>
      <c r="J17" s="140"/>
      <c r="K17" s="140"/>
      <c r="L17" s="140"/>
      <c r="M17" s="140"/>
      <c r="N17" s="140"/>
      <c r="O17" s="140"/>
    </row>
    <row r="19" spans="2:15" ht="27" customHeight="1">
      <c r="B19" s="140" t="s">
        <v>185</v>
      </c>
      <c r="C19" s="140"/>
      <c r="D19" s="140"/>
      <c r="E19" s="140"/>
      <c r="F19" s="156" t="s">
        <v>169</v>
      </c>
      <c r="G19" s="156"/>
      <c r="H19" s="156"/>
      <c r="I19" s="156"/>
      <c r="J19" s="156"/>
      <c r="K19" s="156"/>
      <c r="L19" s="156"/>
      <c r="M19" s="156"/>
      <c r="N19" s="140" t="s">
        <v>170</v>
      </c>
      <c r="O19" s="140"/>
    </row>
    <row r="20" spans="2:15" ht="33" customHeight="1">
      <c r="B20" s="17" t="s">
        <v>162</v>
      </c>
      <c r="C20" s="17" t="s">
        <v>186</v>
      </c>
      <c r="D20" s="17" t="s">
        <v>163</v>
      </c>
      <c r="E20" s="17" t="s">
        <v>164</v>
      </c>
      <c r="F20" s="17" t="s">
        <v>171</v>
      </c>
      <c r="G20" s="143" t="s">
        <v>165</v>
      </c>
      <c r="H20" s="143"/>
      <c r="I20" s="143" t="s">
        <v>167</v>
      </c>
      <c r="J20" s="143"/>
      <c r="K20" s="143"/>
      <c r="L20" s="17" t="s">
        <v>172</v>
      </c>
      <c r="M20" s="17" t="s">
        <v>173</v>
      </c>
      <c r="N20" s="48" t="s">
        <v>70</v>
      </c>
      <c r="O20" s="48" t="s">
        <v>71</v>
      </c>
    </row>
    <row r="21" spans="2:15" ht="99" customHeight="1">
      <c r="B21" s="23" t="s">
        <v>179</v>
      </c>
      <c r="C21" s="63"/>
      <c r="D21" s="61" t="s">
        <v>161</v>
      </c>
      <c r="E21" s="23" t="s">
        <v>166</v>
      </c>
      <c r="F21" s="61" t="s">
        <v>174</v>
      </c>
      <c r="G21" s="154" t="s">
        <v>175</v>
      </c>
      <c r="H21" s="154"/>
      <c r="I21" s="154" t="s">
        <v>176</v>
      </c>
      <c r="J21" s="155"/>
      <c r="K21" s="155"/>
      <c r="L21" s="45" t="s">
        <v>177</v>
      </c>
      <c r="M21" s="28" t="s">
        <v>178</v>
      </c>
      <c r="N21" s="21">
        <v>44991</v>
      </c>
      <c r="O21" s="21">
        <v>45291</v>
      </c>
    </row>
    <row r="22" ht="13.5" customHeight="1"/>
    <row r="24" ht="165" customHeight="1"/>
  </sheetData>
  <sheetProtection/>
  <mergeCells count="24">
    <mergeCell ref="I8:J9"/>
    <mergeCell ref="K8:K9"/>
    <mergeCell ref="L8:N8"/>
    <mergeCell ref="I10:J10"/>
    <mergeCell ref="I11:J11"/>
    <mergeCell ref="I12:J12"/>
    <mergeCell ref="C13:D13"/>
    <mergeCell ref="G21:H21"/>
    <mergeCell ref="I21:K21"/>
    <mergeCell ref="F19:M19"/>
    <mergeCell ref="N19:O19"/>
    <mergeCell ref="I20:K20"/>
    <mergeCell ref="G20:H20"/>
    <mergeCell ref="I13:J13"/>
    <mergeCell ref="D2:K5"/>
    <mergeCell ref="E8:E9"/>
    <mergeCell ref="F8:F9"/>
    <mergeCell ref="G8:H8"/>
    <mergeCell ref="B19:E19"/>
    <mergeCell ref="C10:D10"/>
    <mergeCell ref="C11:D11"/>
    <mergeCell ref="B8:D9"/>
    <mergeCell ref="B17:O17"/>
    <mergeCell ref="C12:D1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70C0"/>
  </sheetPr>
  <dimension ref="B2:M27"/>
  <sheetViews>
    <sheetView showGridLines="0" zoomScalePageLayoutView="0" workbookViewId="0" topLeftCell="C4">
      <pane ySplit="6" topLeftCell="A10" activePane="bottomLeft" state="frozen"/>
      <selection pane="topLeft" activeCell="A4" sqref="A4"/>
      <selection pane="bottomLeft" activeCell="K26" sqref="K26"/>
    </sheetView>
  </sheetViews>
  <sheetFormatPr defaultColWidth="11.57421875" defaultRowHeight="15"/>
  <cols>
    <col min="1" max="1" width="11.57421875" style="12" customWidth="1"/>
    <col min="2" max="2" width="27.28125" style="12" customWidth="1"/>
    <col min="3" max="3" width="7.7109375" style="12" customWidth="1"/>
    <col min="4" max="4" width="42.57421875" style="12" customWidth="1"/>
    <col min="5" max="5" width="23.421875" style="12" customWidth="1"/>
    <col min="6" max="6" width="21.28125" style="12" customWidth="1"/>
    <col min="7" max="7" width="12.7109375" style="12" customWidth="1"/>
    <col min="8" max="8" width="13.00390625" style="12" customWidth="1"/>
    <col min="9" max="9" width="41.7109375" style="12" customWidth="1"/>
    <col min="10" max="10" width="29.28125" style="12" customWidth="1"/>
    <col min="11" max="13" width="6.140625" style="12" customWidth="1"/>
    <col min="14" max="16384" width="11.57421875" style="12" customWidth="1"/>
  </cols>
  <sheetData>
    <row r="1" ht="16.5"/>
    <row r="2" spans="2:13" ht="15" customHeight="1">
      <c r="B2" s="11"/>
      <c r="C2" s="139" t="s">
        <v>190</v>
      </c>
      <c r="D2" s="139"/>
      <c r="E2" s="139"/>
      <c r="F2" s="139"/>
      <c r="G2" s="139"/>
      <c r="H2" s="139"/>
      <c r="I2" s="139"/>
      <c r="J2" s="139"/>
      <c r="K2" s="139"/>
      <c r="L2" s="139"/>
      <c r="M2" s="139"/>
    </row>
    <row r="3" spans="2:13" ht="15" customHeight="1">
      <c r="B3" s="11"/>
      <c r="C3" s="139"/>
      <c r="D3" s="139"/>
      <c r="E3" s="139"/>
      <c r="F3" s="139"/>
      <c r="G3" s="139"/>
      <c r="H3" s="139"/>
      <c r="I3" s="139"/>
      <c r="J3" s="139"/>
      <c r="K3" s="139"/>
      <c r="L3" s="139"/>
      <c r="M3" s="139"/>
    </row>
    <row r="4" spans="2:13" ht="21.75" customHeight="1">
      <c r="B4" s="11"/>
      <c r="C4" s="139"/>
      <c r="D4" s="139"/>
      <c r="E4" s="139"/>
      <c r="F4" s="139"/>
      <c r="G4" s="139"/>
      <c r="H4" s="139"/>
      <c r="I4" s="139"/>
      <c r="J4" s="139"/>
      <c r="K4" s="139"/>
      <c r="L4" s="139"/>
      <c r="M4" s="139"/>
    </row>
    <row r="5" spans="2:13" ht="24" customHeight="1">
      <c r="B5" s="11"/>
      <c r="C5" s="139"/>
      <c r="D5" s="139"/>
      <c r="E5" s="139"/>
      <c r="F5" s="139"/>
      <c r="G5" s="139"/>
      <c r="H5" s="139"/>
      <c r="I5" s="139"/>
      <c r="J5" s="139"/>
      <c r="K5" s="139"/>
      <c r="L5" s="139"/>
      <c r="M5" s="139"/>
    </row>
    <row r="6" ht="16.5"/>
    <row r="8" spans="2:13" ht="33" customHeight="1">
      <c r="B8" s="140" t="s">
        <v>0</v>
      </c>
      <c r="C8" s="140" t="s">
        <v>1</v>
      </c>
      <c r="D8" s="140"/>
      <c r="E8" s="143" t="s">
        <v>2</v>
      </c>
      <c r="F8" s="140" t="s">
        <v>3</v>
      </c>
      <c r="G8" s="143" t="s">
        <v>4</v>
      </c>
      <c r="H8" s="143"/>
      <c r="I8" s="147" t="s">
        <v>245</v>
      </c>
      <c r="J8" s="147" t="s">
        <v>248</v>
      </c>
      <c r="K8" s="143" t="s">
        <v>77</v>
      </c>
      <c r="L8" s="143"/>
      <c r="M8" s="143"/>
    </row>
    <row r="9" spans="2:13" ht="25.5" customHeight="1">
      <c r="B9" s="140"/>
      <c r="C9" s="140"/>
      <c r="D9" s="140"/>
      <c r="E9" s="143"/>
      <c r="F9" s="140"/>
      <c r="G9" s="17" t="s">
        <v>70</v>
      </c>
      <c r="H9" s="17" t="s">
        <v>71</v>
      </c>
      <c r="I9" s="148"/>
      <c r="J9" s="148"/>
      <c r="K9" s="18">
        <v>1</v>
      </c>
      <c r="L9" s="18">
        <v>2</v>
      </c>
      <c r="M9" s="18">
        <v>3</v>
      </c>
    </row>
    <row r="10" spans="2:13" ht="90.75" customHeight="1">
      <c r="B10" s="165" t="s">
        <v>84</v>
      </c>
      <c r="C10" s="23">
        <v>3.1</v>
      </c>
      <c r="D10" s="57" t="s">
        <v>187</v>
      </c>
      <c r="E10" s="56" t="s">
        <v>197</v>
      </c>
      <c r="F10" s="66" t="s">
        <v>6</v>
      </c>
      <c r="G10" s="56" t="s">
        <v>229</v>
      </c>
      <c r="H10" s="62">
        <v>45016</v>
      </c>
      <c r="I10" s="58" t="s">
        <v>280</v>
      </c>
      <c r="J10" s="102" t="s">
        <v>281</v>
      </c>
      <c r="K10" s="22">
        <v>1</v>
      </c>
      <c r="L10" s="18"/>
      <c r="M10" s="18"/>
    </row>
    <row r="11" spans="2:13" ht="99">
      <c r="B11" s="165"/>
      <c r="C11" s="66">
        <v>3.2</v>
      </c>
      <c r="D11" s="67" t="s">
        <v>191</v>
      </c>
      <c r="E11" s="59" t="s">
        <v>12</v>
      </c>
      <c r="F11" s="59" t="s">
        <v>199</v>
      </c>
      <c r="G11" s="74" t="s">
        <v>229</v>
      </c>
      <c r="H11" s="62">
        <v>45016</v>
      </c>
      <c r="I11" s="58" t="s">
        <v>282</v>
      </c>
      <c r="J11" s="93" t="s">
        <v>283</v>
      </c>
      <c r="K11" s="22">
        <v>1</v>
      </c>
      <c r="L11" s="20"/>
      <c r="M11" s="20"/>
    </row>
    <row r="12" spans="2:13" ht="99">
      <c r="B12" s="165"/>
      <c r="C12" s="66">
        <v>3.3</v>
      </c>
      <c r="D12" s="68" t="s">
        <v>200</v>
      </c>
      <c r="E12" s="59" t="s">
        <v>38</v>
      </c>
      <c r="F12" s="59" t="s">
        <v>198</v>
      </c>
      <c r="G12" s="74" t="s">
        <v>229</v>
      </c>
      <c r="H12" s="62">
        <v>45016</v>
      </c>
      <c r="I12" s="58" t="s">
        <v>284</v>
      </c>
      <c r="J12" s="93" t="s">
        <v>285</v>
      </c>
      <c r="K12" s="22">
        <v>1</v>
      </c>
      <c r="L12" s="20"/>
      <c r="M12" s="20"/>
    </row>
    <row r="13" spans="2:13" ht="49.5">
      <c r="B13" s="165" t="s">
        <v>209</v>
      </c>
      <c r="C13" s="66">
        <v>3.4</v>
      </c>
      <c r="D13" s="64" t="s">
        <v>39</v>
      </c>
      <c r="E13" s="39" t="s">
        <v>40</v>
      </c>
      <c r="F13" s="59" t="s">
        <v>198</v>
      </c>
      <c r="G13" s="21">
        <v>45026</v>
      </c>
      <c r="H13" s="21">
        <v>45037</v>
      </c>
      <c r="I13" s="93" t="s">
        <v>286</v>
      </c>
      <c r="J13" s="93" t="s">
        <v>287</v>
      </c>
      <c r="K13" s="22">
        <v>1</v>
      </c>
      <c r="L13" s="23"/>
      <c r="M13" s="23"/>
    </row>
    <row r="14" spans="2:13" ht="33">
      <c r="B14" s="165"/>
      <c r="C14" s="66">
        <v>3.5</v>
      </c>
      <c r="D14" s="58" t="s">
        <v>201</v>
      </c>
      <c r="E14" s="39" t="s">
        <v>202</v>
      </c>
      <c r="F14" s="59" t="s">
        <v>198</v>
      </c>
      <c r="G14" s="21">
        <v>45040</v>
      </c>
      <c r="H14" s="21">
        <v>45058</v>
      </c>
      <c r="I14" s="58"/>
      <c r="J14" s="93"/>
      <c r="K14" s="22"/>
      <c r="L14" s="22"/>
      <c r="M14" s="23"/>
    </row>
    <row r="15" spans="2:13" ht="49.5">
      <c r="B15" s="165"/>
      <c r="C15" s="66">
        <v>3.6</v>
      </c>
      <c r="D15" s="58" t="s">
        <v>188</v>
      </c>
      <c r="E15" s="59" t="s">
        <v>18</v>
      </c>
      <c r="F15" s="59" t="s">
        <v>203</v>
      </c>
      <c r="G15" s="21">
        <v>45061</v>
      </c>
      <c r="H15" s="21">
        <v>45072</v>
      </c>
      <c r="I15" s="21"/>
      <c r="J15" s="21"/>
      <c r="K15" s="20"/>
      <c r="L15" s="22"/>
      <c r="M15" s="23"/>
    </row>
    <row r="16" spans="2:13" ht="29.25" customHeight="1">
      <c r="B16" s="165"/>
      <c r="C16" s="66">
        <v>3.7</v>
      </c>
      <c r="D16" s="58" t="s">
        <v>204</v>
      </c>
      <c r="E16" s="59" t="s">
        <v>205</v>
      </c>
      <c r="F16" s="59" t="s">
        <v>56</v>
      </c>
      <c r="G16" s="21">
        <v>45048</v>
      </c>
      <c r="H16" s="21">
        <v>45135</v>
      </c>
      <c r="I16" s="21"/>
      <c r="J16" s="21"/>
      <c r="K16" s="20"/>
      <c r="L16" s="22"/>
      <c r="M16" s="23"/>
    </row>
    <row r="17" spans="2:13" ht="49.5">
      <c r="B17" s="165"/>
      <c r="C17" s="66">
        <v>3.8</v>
      </c>
      <c r="D17" s="58" t="s">
        <v>206</v>
      </c>
      <c r="E17" s="59" t="s">
        <v>196</v>
      </c>
      <c r="F17" s="59" t="s">
        <v>56</v>
      </c>
      <c r="G17" s="21">
        <v>45048</v>
      </c>
      <c r="H17" s="21">
        <v>45135</v>
      </c>
      <c r="I17" s="21"/>
      <c r="J17" s="21"/>
      <c r="K17" s="20"/>
      <c r="L17" s="22"/>
      <c r="M17" s="23"/>
    </row>
    <row r="18" spans="2:13" ht="33">
      <c r="B18" s="165" t="s">
        <v>207</v>
      </c>
      <c r="C18" s="66">
        <v>3.9</v>
      </c>
      <c r="D18" s="58" t="s">
        <v>189</v>
      </c>
      <c r="E18" s="59" t="s">
        <v>19</v>
      </c>
      <c r="F18" s="59" t="s">
        <v>20</v>
      </c>
      <c r="G18" s="21">
        <v>45097</v>
      </c>
      <c r="H18" s="21">
        <v>45128</v>
      </c>
      <c r="I18" s="21"/>
      <c r="J18" s="21"/>
      <c r="K18" s="23"/>
      <c r="L18" s="22"/>
      <c r="M18" s="23"/>
    </row>
    <row r="19" spans="2:13" ht="49.5">
      <c r="B19" s="165"/>
      <c r="C19" s="69">
        <v>3.1</v>
      </c>
      <c r="D19" s="58" t="s">
        <v>41</v>
      </c>
      <c r="E19" s="59" t="s">
        <v>24</v>
      </c>
      <c r="F19" s="59" t="s">
        <v>42</v>
      </c>
      <c r="G19" s="21">
        <v>45111</v>
      </c>
      <c r="H19" s="21">
        <v>45162</v>
      </c>
      <c r="I19" s="21"/>
      <c r="J19" s="21"/>
      <c r="K19" s="23"/>
      <c r="L19" s="22"/>
      <c r="M19" s="23"/>
    </row>
    <row r="20" spans="2:13" ht="33">
      <c r="B20" s="165"/>
      <c r="C20" s="66">
        <v>3.11</v>
      </c>
      <c r="D20" s="65" t="s">
        <v>10</v>
      </c>
      <c r="E20" s="39" t="s">
        <v>7</v>
      </c>
      <c r="F20" s="59" t="s">
        <v>6</v>
      </c>
      <c r="G20" s="21">
        <v>45166</v>
      </c>
      <c r="H20" s="21">
        <v>45166</v>
      </c>
      <c r="I20" s="21"/>
      <c r="J20" s="21"/>
      <c r="K20" s="23"/>
      <c r="L20" s="22"/>
      <c r="M20" s="23"/>
    </row>
    <row r="21" spans="2:13" ht="33">
      <c r="B21" s="165" t="s">
        <v>208</v>
      </c>
      <c r="C21" s="66">
        <v>3.12</v>
      </c>
      <c r="D21" s="65" t="s">
        <v>35</v>
      </c>
      <c r="E21" s="39" t="s">
        <v>36</v>
      </c>
      <c r="F21" s="59" t="s">
        <v>197</v>
      </c>
      <c r="G21" s="21">
        <v>45166</v>
      </c>
      <c r="H21" s="21">
        <v>45166</v>
      </c>
      <c r="I21" s="21"/>
      <c r="J21" s="21"/>
      <c r="K21" s="23"/>
      <c r="L21" s="22"/>
      <c r="M21" s="23"/>
    </row>
    <row r="22" spans="2:13" ht="49.5">
      <c r="B22" s="165"/>
      <c r="C22" s="66">
        <v>3.13</v>
      </c>
      <c r="D22" s="58" t="s">
        <v>37</v>
      </c>
      <c r="E22" s="39" t="s">
        <v>21</v>
      </c>
      <c r="F22" s="59" t="s">
        <v>193</v>
      </c>
      <c r="G22" s="21">
        <v>45166</v>
      </c>
      <c r="H22" s="21">
        <v>45177</v>
      </c>
      <c r="I22" s="21"/>
      <c r="J22" s="21"/>
      <c r="K22" s="23"/>
      <c r="L22" s="20"/>
      <c r="M22" s="22"/>
    </row>
    <row r="23" spans="2:13" ht="49.5">
      <c r="B23" s="165"/>
      <c r="C23" s="66">
        <v>3.14</v>
      </c>
      <c r="D23" s="58" t="s">
        <v>195</v>
      </c>
      <c r="E23" s="59" t="s">
        <v>23</v>
      </c>
      <c r="F23" s="59" t="s">
        <v>192</v>
      </c>
      <c r="G23" s="21">
        <v>45180</v>
      </c>
      <c r="H23" s="21">
        <v>45184</v>
      </c>
      <c r="I23" s="21"/>
      <c r="J23" s="21"/>
      <c r="K23" s="23"/>
      <c r="L23" s="20"/>
      <c r="M23" s="22"/>
    </row>
    <row r="24" spans="2:13" ht="33">
      <c r="B24" s="165"/>
      <c r="C24" s="59">
        <v>3.15</v>
      </c>
      <c r="D24" s="58" t="s">
        <v>194</v>
      </c>
      <c r="E24" s="39" t="s">
        <v>22</v>
      </c>
      <c r="F24" s="59" t="s">
        <v>198</v>
      </c>
      <c r="G24" s="21">
        <v>45177</v>
      </c>
      <c r="H24" s="21">
        <v>45291</v>
      </c>
      <c r="I24" s="21"/>
      <c r="J24" s="21"/>
      <c r="K24" s="23"/>
      <c r="L24" s="23">
        <v>0</v>
      </c>
      <c r="M24" s="22">
        <v>0</v>
      </c>
    </row>
    <row r="25" spans="7:13" ht="16.5">
      <c r="G25" s="31"/>
      <c r="H25" s="31"/>
      <c r="I25" s="31"/>
      <c r="J25" s="31"/>
      <c r="K25" s="104">
        <f>AVERAGE(K10:K24)</f>
        <v>1</v>
      </c>
      <c r="L25" s="104">
        <f>AVERAGE(L10:L24)</f>
        <v>0</v>
      </c>
      <c r="M25" s="104">
        <f>AVERAGE(M10:M24)</f>
        <v>0</v>
      </c>
    </row>
    <row r="26" spans="7:13" ht="27" customHeight="1">
      <c r="G26" s="31"/>
      <c r="H26" s="31"/>
      <c r="I26" s="31"/>
      <c r="J26" s="31"/>
      <c r="K26" s="104">
        <f>AVERAGE(K25:M25)</f>
        <v>0.3333333333333333</v>
      </c>
      <c r="L26" s="31"/>
      <c r="M26" s="31"/>
    </row>
    <row r="27" spans="7:13" ht="16.5">
      <c r="G27" s="31"/>
      <c r="H27" s="31"/>
      <c r="I27" s="31"/>
      <c r="J27" s="31"/>
      <c r="K27" s="31"/>
      <c r="L27" s="31"/>
      <c r="M27" s="31"/>
    </row>
  </sheetData>
  <sheetProtection/>
  <mergeCells count="13">
    <mergeCell ref="K8:M8"/>
    <mergeCell ref="B13:B17"/>
    <mergeCell ref="B10:B12"/>
    <mergeCell ref="C2:M5"/>
    <mergeCell ref="B21:B24"/>
    <mergeCell ref="B18:B20"/>
    <mergeCell ref="B8:B9"/>
    <mergeCell ref="C8:D9"/>
    <mergeCell ref="E8:E9"/>
    <mergeCell ref="F8:F9"/>
    <mergeCell ref="I8:I9"/>
    <mergeCell ref="J8:J9"/>
    <mergeCell ref="G8:H8"/>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0070C0"/>
  </sheetPr>
  <dimension ref="B2:S27"/>
  <sheetViews>
    <sheetView showGridLines="0" zoomScalePageLayoutView="0" workbookViewId="0" topLeftCell="C19">
      <selection activeCell="I18" sqref="I18"/>
    </sheetView>
  </sheetViews>
  <sheetFormatPr defaultColWidth="11.57421875" defaultRowHeight="15"/>
  <cols>
    <col min="1" max="1" width="11.57421875" style="12" customWidth="1"/>
    <col min="2" max="2" width="27.28125" style="12" customWidth="1"/>
    <col min="3" max="3" width="7.7109375" style="34" customWidth="1"/>
    <col min="4" max="4" width="42.57421875" style="12" customWidth="1"/>
    <col min="5" max="5" width="23.421875" style="24" customWidth="1"/>
    <col min="6" max="6" width="21.28125" style="24" customWidth="1"/>
    <col min="7" max="7" width="12.7109375" style="12" customWidth="1"/>
    <col min="8" max="8" width="13.00390625" style="12" customWidth="1"/>
    <col min="9" max="9" width="46.421875" style="12" customWidth="1"/>
    <col min="10" max="10" width="20.8515625" style="12" customWidth="1"/>
    <col min="11" max="13" width="6.140625" style="12" customWidth="1"/>
    <col min="14" max="16384" width="11.57421875" style="12" customWidth="1"/>
  </cols>
  <sheetData>
    <row r="1" ht="16.5"/>
    <row r="2" spans="2:13" ht="15" customHeight="1">
      <c r="B2" s="11"/>
      <c r="C2" s="139" t="s">
        <v>111</v>
      </c>
      <c r="D2" s="139"/>
      <c r="E2" s="139"/>
      <c r="F2" s="139"/>
      <c r="G2" s="139"/>
      <c r="H2" s="139"/>
      <c r="I2" s="139"/>
      <c r="J2" s="139"/>
      <c r="K2" s="139"/>
      <c r="L2" s="139"/>
      <c r="M2" s="139"/>
    </row>
    <row r="3" spans="2:13" ht="15" customHeight="1">
      <c r="B3" s="11"/>
      <c r="C3" s="139"/>
      <c r="D3" s="139"/>
      <c r="E3" s="139"/>
      <c r="F3" s="139"/>
      <c r="G3" s="139"/>
      <c r="H3" s="139"/>
      <c r="I3" s="139"/>
      <c r="J3" s="139"/>
      <c r="K3" s="139"/>
      <c r="L3" s="139"/>
      <c r="M3" s="139"/>
    </row>
    <row r="4" spans="2:19" ht="21.75" customHeight="1">
      <c r="B4" s="11"/>
      <c r="C4" s="139"/>
      <c r="D4" s="139"/>
      <c r="E4" s="139"/>
      <c r="F4" s="139"/>
      <c r="G4" s="139"/>
      <c r="H4" s="139"/>
      <c r="I4" s="139"/>
      <c r="J4" s="139"/>
      <c r="K4" s="139"/>
      <c r="L4" s="139"/>
      <c r="M4" s="139"/>
      <c r="Q4" s="12">
        <v>33</v>
      </c>
      <c r="R4" s="12">
        <v>8</v>
      </c>
      <c r="S4" s="12">
        <f>Q4+R4</f>
        <v>41</v>
      </c>
    </row>
    <row r="5" spans="2:17" ht="24" customHeight="1">
      <c r="B5" s="11"/>
      <c r="C5" s="139"/>
      <c r="D5" s="139"/>
      <c r="E5" s="139"/>
      <c r="F5" s="139"/>
      <c r="G5" s="139"/>
      <c r="H5" s="139"/>
      <c r="I5" s="139"/>
      <c r="J5" s="139"/>
      <c r="K5" s="139"/>
      <c r="L5" s="139"/>
      <c r="M5" s="139"/>
      <c r="Q5" s="12">
        <v>33</v>
      </c>
    </row>
    <row r="6" ht="16.5">
      <c r="Q6" s="12">
        <v>33</v>
      </c>
    </row>
    <row r="8" spans="2:17" ht="33" customHeight="1">
      <c r="B8" s="140" t="s">
        <v>0</v>
      </c>
      <c r="C8" s="140" t="s">
        <v>1</v>
      </c>
      <c r="D8" s="140"/>
      <c r="E8" s="143" t="s">
        <v>2</v>
      </c>
      <c r="F8" s="140" t="s">
        <v>3</v>
      </c>
      <c r="G8" s="143" t="s">
        <v>4</v>
      </c>
      <c r="H8" s="143"/>
      <c r="I8" s="147" t="s">
        <v>245</v>
      </c>
      <c r="J8" s="147" t="s">
        <v>248</v>
      </c>
      <c r="K8" s="143" t="s">
        <v>77</v>
      </c>
      <c r="L8" s="143"/>
      <c r="M8" s="143"/>
      <c r="P8" s="12">
        <f>90/8</f>
        <v>11.25</v>
      </c>
      <c r="Q8" s="12">
        <f>P8*4</f>
        <v>45</v>
      </c>
    </row>
    <row r="9" spans="2:17" ht="25.5" customHeight="1">
      <c r="B9" s="140"/>
      <c r="C9" s="140"/>
      <c r="D9" s="140"/>
      <c r="E9" s="143"/>
      <c r="F9" s="140"/>
      <c r="G9" s="17" t="s">
        <v>70</v>
      </c>
      <c r="H9" s="17" t="s">
        <v>71</v>
      </c>
      <c r="I9" s="148"/>
      <c r="J9" s="148"/>
      <c r="K9" s="18">
        <v>1</v>
      </c>
      <c r="L9" s="18">
        <v>2</v>
      </c>
      <c r="M9" s="18">
        <v>3</v>
      </c>
      <c r="Q9" s="12">
        <f>P8*3</f>
        <v>33.75</v>
      </c>
    </row>
    <row r="10" spans="2:13" ht="99">
      <c r="B10" s="156" t="s">
        <v>25</v>
      </c>
      <c r="C10" s="33">
        <v>4.1</v>
      </c>
      <c r="D10" s="27" t="s">
        <v>156</v>
      </c>
      <c r="E10" s="23" t="s">
        <v>85</v>
      </c>
      <c r="F10" s="23" t="s">
        <v>79</v>
      </c>
      <c r="G10" s="21">
        <v>44958</v>
      </c>
      <c r="H10" s="21">
        <v>41364</v>
      </c>
      <c r="I10" s="62" t="s">
        <v>331</v>
      </c>
      <c r="J10" s="21" t="s">
        <v>300</v>
      </c>
      <c r="K10" s="22">
        <v>1</v>
      </c>
      <c r="L10" s="23"/>
      <c r="M10" s="23"/>
    </row>
    <row r="11" spans="2:17" ht="105">
      <c r="B11" s="156"/>
      <c r="C11" s="33">
        <v>4.2</v>
      </c>
      <c r="D11" s="27" t="s">
        <v>86</v>
      </c>
      <c r="E11" s="23" t="s">
        <v>87</v>
      </c>
      <c r="F11" s="23" t="s">
        <v>79</v>
      </c>
      <c r="G11" s="21">
        <v>45019</v>
      </c>
      <c r="H11" s="21">
        <v>45260</v>
      </c>
      <c r="I11" s="62" t="s">
        <v>301</v>
      </c>
      <c r="J11" s="97" t="s">
        <v>302</v>
      </c>
      <c r="K11" s="22">
        <v>0.8</v>
      </c>
      <c r="L11" s="22"/>
      <c r="M11" s="22"/>
      <c r="P11" s="12">
        <v>4</v>
      </c>
      <c r="Q11" s="12">
        <v>33</v>
      </c>
    </row>
    <row r="12" spans="2:17" ht="99">
      <c r="B12" s="156"/>
      <c r="C12" s="33">
        <v>4.3</v>
      </c>
      <c r="D12" s="27" t="s">
        <v>88</v>
      </c>
      <c r="E12" s="23" t="s">
        <v>96</v>
      </c>
      <c r="F12" s="23" t="s">
        <v>9</v>
      </c>
      <c r="G12" s="21">
        <v>45019</v>
      </c>
      <c r="H12" s="23" t="s">
        <v>108</v>
      </c>
      <c r="I12" s="93" t="s">
        <v>288</v>
      </c>
      <c r="J12" s="93" t="s">
        <v>289</v>
      </c>
      <c r="K12" s="22">
        <v>1</v>
      </c>
      <c r="L12" s="22"/>
      <c r="M12" s="23"/>
      <c r="P12" s="12">
        <v>3</v>
      </c>
      <c r="Q12" s="36">
        <f>P12*Q11/P11</f>
        <v>24.75</v>
      </c>
    </row>
    <row r="13" spans="2:13" ht="33">
      <c r="B13" s="156"/>
      <c r="C13" s="33">
        <v>4.4</v>
      </c>
      <c r="D13" s="27" t="s">
        <v>104</v>
      </c>
      <c r="E13" s="56" t="s">
        <v>97</v>
      </c>
      <c r="F13" s="23" t="s">
        <v>28</v>
      </c>
      <c r="G13" s="21">
        <v>45110</v>
      </c>
      <c r="H13" s="21">
        <v>45291</v>
      </c>
      <c r="I13" s="21"/>
      <c r="J13" s="21"/>
      <c r="K13" s="23"/>
      <c r="L13" s="22">
        <v>0</v>
      </c>
      <c r="M13" s="22">
        <v>0</v>
      </c>
    </row>
    <row r="14" spans="2:13" ht="66">
      <c r="B14" s="156"/>
      <c r="C14" s="33">
        <v>4.5</v>
      </c>
      <c r="D14" s="75" t="s">
        <v>217</v>
      </c>
      <c r="E14" s="72" t="s">
        <v>218</v>
      </c>
      <c r="F14" s="23" t="s">
        <v>219</v>
      </c>
      <c r="G14" s="21">
        <v>44958</v>
      </c>
      <c r="H14" s="21">
        <v>45291</v>
      </c>
      <c r="I14" s="62" t="s">
        <v>332</v>
      </c>
      <c r="J14" s="59" t="s">
        <v>319</v>
      </c>
      <c r="K14" s="22">
        <v>0.33</v>
      </c>
      <c r="L14" s="22"/>
      <c r="M14" s="22"/>
    </row>
    <row r="15" spans="2:13" ht="132">
      <c r="B15" s="156"/>
      <c r="C15" s="33">
        <v>4.6</v>
      </c>
      <c r="D15" s="27" t="s">
        <v>105</v>
      </c>
      <c r="E15" s="56" t="s">
        <v>106</v>
      </c>
      <c r="F15" s="23" t="s">
        <v>79</v>
      </c>
      <c r="G15" s="21">
        <v>44963</v>
      </c>
      <c r="H15" s="21">
        <v>45044</v>
      </c>
      <c r="I15" s="62" t="s">
        <v>304</v>
      </c>
      <c r="J15" s="97" t="s">
        <v>303</v>
      </c>
      <c r="K15" s="22">
        <v>1</v>
      </c>
      <c r="L15" s="22"/>
      <c r="M15" s="22"/>
    </row>
    <row r="16" spans="2:13" ht="99">
      <c r="B16" s="156" t="s">
        <v>56</v>
      </c>
      <c r="C16" s="33">
        <v>4.7</v>
      </c>
      <c r="D16" s="27" t="s">
        <v>107</v>
      </c>
      <c r="E16" s="56" t="s">
        <v>89</v>
      </c>
      <c r="F16" s="23" t="s">
        <v>56</v>
      </c>
      <c r="G16" s="21">
        <v>44928</v>
      </c>
      <c r="H16" s="21">
        <v>45260</v>
      </c>
      <c r="I16" s="62" t="s">
        <v>293</v>
      </c>
      <c r="J16" s="62" t="s">
        <v>292</v>
      </c>
      <c r="K16" s="107">
        <v>0.33</v>
      </c>
      <c r="L16" s="22"/>
      <c r="M16" s="22"/>
    </row>
    <row r="17" spans="2:13" ht="66">
      <c r="B17" s="156"/>
      <c r="C17" s="33">
        <v>4.8</v>
      </c>
      <c r="D17" s="27" t="s">
        <v>90</v>
      </c>
      <c r="E17" s="23" t="s">
        <v>91</v>
      </c>
      <c r="F17" s="23" t="s">
        <v>56</v>
      </c>
      <c r="G17" s="21">
        <v>44928</v>
      </c>
      <c r="H17" s="21">
        <v>45291</v>
      </c>
      <c r="I17" s="62" t="s">
        <v>294</v>
      </c>
      <c r="J17" s="21" t="s">
        <v>91</v>
      </c>
      <c r="K17" s="107">
        <v>0.33</v>
      </c>
      <c r="L17" s="22"/>
      <c r="M17" s="22"/>
    </row>
    <row r="18" spans="2:13" ht="49.5">
      <c r="B18" s="156"/>
      <c r="C18" s="33">
        <v>4.9</v>
      </c>
      <c r="D18" s="28" t="s">
        <v>98</v>
      </c>
      <c r="E18" s="56" t="s">
        <v>99</v>
      </c>
      <c r="F18" s="23" t="s">
        <v>56</v>
      </c>
      <c r="G18" s="21">
        <v>44991</v>
      </c>
      <c r="H18" s="21">
        <v>45291</v>
      </c>
      <c r="I18" s="96" t="s">
        <v>295</v>
      </c>
      <c r="J18" s="62" t="s">
        <v>338</v>
      </c>
      <c r="K18" s="22">
        <v>0</v>
      </c>
      <c r="L18" s="22"/>
      <c r="M18" s="22"/>
    </row>
    <row r="19" spans="2:13" ht="49.5">
      <c r="B19" s="156" t="s">
        <v>26</v>
      </c>
      <c r="C19" s="33" t="s">
        <v>253</v>
      </c>
      <c r="D19" s="27" t="s">
        <v>92</v>
      </c>
      <c r="E19" s="23" t="s">
        <v>100</v>
      </c>
      <c r="F19" s="23" t="s">
        <v>28</v>
      </c>
      <c r="G19" s="21">
        <v>45019</v>
      </c>
      <c r="H19" s="21">
        <v>45291</v>
      </c>
      <c r="I19" s="62" t="s">
        <v>322</v>
      </c>
      <c r="J19" s="101" t="s">
        <v>320</v>
      </c>
      <c r="K19" s="22">
        <v>0.33</v>
      </c>
      <c r="L19" s="22"/>
      <c r="M19" s="22"/>
    </row>
    <row r="20" spans="2:13" ht="60">
      <c r="B20" s="156"/>
      <c r="C20" s="32" t="s">
        <v>252</v>
      </c>
      <c r="D20" s="29" t="s">
        <v>93</v>
      </c>
      <c r="E20" s="23" t="s">
        <v>29</v>
      </c>
      <c r="F20" s="23" t="s">
        <v>28</v>
      </c>
      <c r="G20" s="21">
        <v>44958</v>
      </c>
      <c r="H20" s="21">
        <v>44985</v>
      </c>
      <c r="I20" s="62" t="s">
        <v>323</v>
      </c>
      <c r="J20" s="101" t="s">
        <v>321</v>
      </c>
      <c r="K20" s="22">
        <v>1</v>
      </c>
      <c r="L20" s="23"/>
      <c r="M20" s="23"/>
    </row>
    <row r="21" spans="2:13" ht="49.5">
      <c r="B21" s="156"/>
      <c r="C21" s="32">
        <v>4.12</v>
      </c>
      <c r="D21" s="105" t="s">
        <v>102</v>
      </c>
      <c r="E21" s="106" t="s">
        <v>99</v>
      </c>
      <c r="F21" s="23" t="s">
        <v>79</v>
      </c>
      <c r="G21" s="21">
        <v>44958</v>
      </c>
      <c r="H21" s="21">
        <v>45016</v>
      </c>
      <c r="I21" s="62" t="s">
        <v>336</v>
      </c>
      <c r="J21" s="62" t="s">
        <v>337</v>
      </c>
      <c r="K21" s="22">
        <v>1</v>
      </c>
      <c r="L21" s="175"/>
      <c r="M21" s="23"/>
    </row>
    <row r="22" spans="2:13" ht="66">
      <c r="B22" s="143" t="s">
        <v>27</v>
      </c>
      <c r="C22" s="166">
        <v>4.13</v>
      </c>
      <c r="D22" s="71" t="s">
        <v>220</v>
      </c>
      <c r="E22" s="72" t="s">
        <v>225</v>
      </c>
      <c r="F22" s="23" t="s">
        <v>219</v>
      </c>
      <c r="G22" s="21">
        <v>44958</v>
      </c>
      <c r="H22" s="21">
        <v>45046</v>
      </c>
      <c r="I22" s="62" t="s">
        <v>325</v>
      </c>
      <c r="J22" s="59" t="s">
        <v>324</v>
      </c>
      <c r="K22" s="22">
        <v>1</v>
      </c>
      <c r="L22" s="22"/>
      <c r="M22" s="22"/>
    </row>
    <row r="23" spans="2:13" ht="49.5">
      <c r="B23" s="143"/>
      <c r="C23" s="167"/>
      <c r="D23" s="71" t="s">
        <v>227</v>
      </c>
      <c r="E23" s="72" t="s">
        <v>226</v>
      </c>
      <c r="F23" s="23" t="s">
        <v>219</v>
      </c>
      <c r="G23" s="21">
        <v>45048</v>
      </c>
      <c r="H23" s="21">
        <v>45291</v>
      </c>
      <c r="I23" s="21"/>
      <c r="J23" s="21"/>
      <c r="K23" s="23"/>
      <c r="L23" s="22"/>
      <c r="M23" s="22"/>
    </row>
    <row r="24" spans="2:13" ht="49.5">
      <c r="B24" s="143"/>
      <c r="C24" s="73">
        <v>4.14</v>
      </c>
      <c r="D24" s="27" t="s">
        <v>94</v>
      </c>
      <c r="E24" s="70" t="s">
        <v>221</v>
      </c>
      <c r="F24" s="23" t="s">
        <v>28</v>
      </c>
      <c r="G24" s="21">
        <v>45048</v>
      </c>
      <c r="H24" s="23" t="s">
        <v>109</v>
      </c>
      <c r="I24" s="23"/>
      <c r="J24" s="23"/>
      <c r="K24" s="23"/>
      <c r="L24" s="22"/>
      <c r="M24" s="22"/>
    </row>
    <row r="25" spans="2:13" ht="49.5">
      <c r="B25" s="143"/>
      <c r="C25" s="32">
        <v>4.15</v>
      </c>
      <c r="D25" s="27" t="s">
        <v>95</v>
      </c>
      <c r="E25" s="56" t="s">
        <v>101</v>
      </c>
      <c r="F25" s="23" t="s">
        <v>103</v>
      </c>
      <c r="G25" s="21">
        <v>45078</v>
      </c>
      <c r="H25" s="21">
        <v>45291</v>
      </c>
      <c r="I25" s="21"/>
      <c r="J25" s="21"/>
      <c r="K25" s="23"/>
      <c r="L25" s="22"/>
      <c r="M25" s="22"/>
    </row>
    <row r="26" spans="11:13" ht="16.5">
      <c r="K26" s="91">
        <f>AVERAGE(K10:K25)</f>
        <v>0.6766666666666667</v>
      </c>
      <c r="L26" s="91">
        <f>AVERAGE(L10:L25)</f>
        <v>0</v>
      </c>
      <c r="M26" s="91">
        <f>AVERAGE(M10:M25)</f>
        <v>0</v>
      </c>
    </row>
    <row r="27" ht="16.5">
      <c r="K27" s="91">
        <f>AVERAGE(K26:M26)</f>
        <v>0.2255555555555556</v>
      </c>
    </row>
  </sheetData>
  <sheetProtection/>
  <mergeCells count="14">
    <mergeCell ref="B22:B25"/>
    <mergeCell ref="B8:B9"/>
    <mergeCell ref="C8:D9"/>
    <mergeCell ref="E8:E9"/>
    <mergeCell ref="F8:F9"/>
    <mergeCell ref="C22:C23"/>
    <mergeCell ref="G8:H8"/>
    <mergeCell ref="K8:M8"/>
    <mergeCell ref="C2:M5"/>
    <mergeCell ref="B16:B18"/>
    <mergeCell ref="B19:B21"/>
    <mergeCell ref="B10:B15"/>
    <mergeCell ref="I8:I9"/>
    <mergeCell ref="J8:J9"/>
  </mergeCells>
  <hyperlinks>
    <hyperlink ref="J11" r:id="rId1" display="https://hsdp.gov.co/portal/sistema-de-informacion-y-atencion-al-usuario-siau/"/>
    <hyperlink ref="J15" r:id="rId2" display="https://hsdp.gov.co/portal/menu-de-transparencia/"/>
  </hyperlinks>
  <printOptions/>
  <pageMargins left="0.7" right="0.7" top="0.75" bottom="0.75" header="0.3" footer="0.3"/>
  <pageSetup horizontalDpi="360" verticalDpi="360" orientation="portrait" paperSize="9" r:id="rId4"/>
  <drawing r:id="rId3"/>
</worksheet>
</file>

<file path=xl/worksheets/sheet8.xml><?xml version="1.0" encoding="utf-8"?>
<worksheet xmlns="http://schemas.openxmlformats.org/spreadsheetml/2006/main" xmlns:r="http://schemas.openxmlformats.org/officeDocument/2006/relationships">
  <sheetPr>
    <tabColor rgb="FF0070C0"/>
  </sheetPr>
  <dimension ref="B2:S27"/>
  <sheetViews>
    <sheetView showGridLines="0" zoomScale="85" zoomScaleNormal="85" zoomScalePageLayoutView="0" workbookViewId="0" topLeftCell="A23">
      <selection activeCell="K27" sqref="K27"/>
    </sheetView>
  </sheetViews>
  <sheetFormatPr defaultColWidth="11.57421875" defaultRowHeight="15"/>
  <cols>
    <col min="1" max="1" width="11.57421875" style="12" customWidth="1"/>
    <col min="2" max="2" width="27.28125" style="12" customWidth="1"/>
    <col min="3" max="3" width="5.7109375" style="34" customWidth="1"/>
    <col min="4" max="4" width="54.7109375" style="12" customWidth="1"/>
    <col min="5" max="5" width="23.421875" style="12" customWidth="1"/>
    <col min="6" max="6" width="23.00390625" style="24" customWidth="1"/>
    <col min="7" max="7" width="12.7109375" style="12" customWidth="1"/>
    <col min="8" max="8" width="13.00390625" style="12" customWidth="1"/>
    <col min="9" max="9" width="37.7109375" style="12" customWidth="1"/>
    <col min="10" max="10" width="23.7109375" style="12" customWidth="1"/>
    <col min="11" max="13" width="6.140625" style="12" customWidth="1"/>
    <col min="14" max="16384" width="11.57421875" style="12" customWidth="1"/>
  </cols>
  <sheetData>
    <row r="1" ht="16.5"/>
    <row r="2" spans="2:13" ht="15" customHeight="1">
      <c r="B2" s="11"/>
      <c r="C2" s="139" t="s">
        <v>110</v>
      </c>
      <c r="D2" s="139"/>
      <c r="E2" s="139"/>
      <c r="F2" s="139"/>
      <c r="G2" s="139"/>
      <c r="H2" s="139"/>
      <c r="I2" s="139"/>
      <c r="J2" s="139"/>
      <c r="K2" s="139"/>
      <c r="L2" s="139"/>
      <c r="M2" s="139"/>
    </row>
    <row r="3" spans="2:13" ht="15" customHeight="1">
      <c r="B3" s="11"/>
      <c r="C3" s="139"/>
      <c r="D3" s="139"/>
      <c r="E3" s="139"/>
      <c r="F3" s="139"/>
      <c r="G3" s="139"/>
      <c r="H3" s="139"/>
      <c r="I3" s="139"/>
      <c r="J3" s="139"/>
      <c r="K3" s="139"/>
      <c r="L3" s="139"/>
      <c r="M3" s="139"/>
    </row>
    <row r="4" spans="2:19" ht="21.75" customHeight="1">
      <c r="B4" s="11"/>
      <c r="C4" s="139"/>
      <c r="D4" s="139"/>
      <c r="E4" s="139"/>
      <c r="F4" s="139"/>
      <c r="G4" s="139"/>
      <c r="H4" s="139"/>
      <c r="I4" s="139"/>
      <c r="J4" s="139"/>
      <c r="K4" s="139"/>
      <c r="L4" s="139"/>
      <c r="M4" s="139"/>
      <c r="R4" s="12">
        <v>8</v>
      </c>
      <c r="S4" s="12">
        <f>Q4+R4</f>
        <v>8</v>
      </c>
    </row>
    <row r="5" spans="2:13" ht="24" customHeight="1">
      <c r="B5" s="11"/>
      <c r="C5" s="139"/>
      <c r="D5" s="139"/>
      <c r="E5" s="139"/>
      <c r="F5" s="139"/>
      <c r="G5" s="139"/>
      <c r="H5" s="139"/>
      <c r="I5" s="139"/>
      <c r="J5" s="139"/>
      <c r="K5" s="139"/>
      <c r="L5" s="139"/>
      <c r="M5" s="139"/>
    </row>
    <row r="6" ht="16.5"/>
    <row r="8" spans="2:13" ht="33" customHeight="1">
      <c r="B8" s="168" t="s">
        <v>0</v>
      </c>
      <c r="C8" s="168" t="s">
        <v>1</v>
      </c>
      <c r="D8" s="168"/>
      <c r="E8" s="156" t="s">
        <v>2</v>
      </c>
      <c r="F8" s="168" t="s">
        <v>3</v>
      </c>
      <c r="G8" s="156" t="s">
        <v>4</v>
      </c>
      <c r="H8" s="156"/>
      <c r="I8" s="147" t="s">
        <v>245</v>
      </c>
      <c r="J8" s="171" t="s">
        <v>248</v>
      </c>
      <c r="K8" s="156" t="s">
        <v>77</v>
      </c>
      <c r="L8" s="156"/>
      <c r="M8" s="156"/>
    </row>
    <row r="9" spans="2:13" ht="25.5" customHeight="1">
      <c r="B9" s="168"/>
      <c r="C9" s="168"/>
      <c r="D9" s="168"/>
      <c r="E9" s="156"/>
      <c r="F9" s="168"/>
      <c r="G9" s="48" t="s">
        <v>70</v>
      </c>
      <c r="H9" s="48" t="s">
        <v>71</v>
      </c>
      <c r="I9" s="148"/>
      <c r="J9" s="172"/>
      <c r="K9" s="47">
        <v>1</v>
      </c>
      <c r="L9" s="47">
        <v>2</v>
      </c>
      <c r="M9" s="47">
        <v>3</v>
      </c>
    </row>
    <row r="10" spans="2:13" ht="45" customHeight="1">
      <c r="B10" s="169" t="s">
        <v>30</v>
      </c>
      <c r="C10" s="40">
        <v>5.1</v>
      </c>
      <c r="D10" s="49" t="s">
        <v>121</v>
      </c>
      <c r="E10" s="38" t="s">
        <v>119</v>
      </c>
      <c r="F10" s="38" t="s">
        <v>122</v>
      </c>
      <c r="G10" s="50">
        <v>44928</v>
      </c>
      <c r="H10" s="50">
        <v>45291</v>
      </c>
      <c r="I10" s="98" t="s">
        <v>305</v>
      </c>
      <c r="J10" s="97" t="s">
        <v>303</v>
      </c>
      <c r="K10" s="51">
        <v>0.9</v>
      </c>
      <c r="L10" s="51"/>
      <c r="M10" s="51"/>
    </row>
    <row r="11" spans="2:13" ht="21" customHeight="1">
      <c r="B11" s="169"/>
      <c r="C11" s="40">
        <v>5.2</v>
      </c>
      <c r="D11" s="49" t="s">
        <v>53</v>
      </c>
      <c r="E11" s="38" t="s">
        <v>54</v>
      </c>
      <c r="F11" s="38" t="s">
        <v>79</v>
      </c>
      <c r="G11" s="45"/>
      <c r="H11" s="45"/>
      <c r="I11" s="45"/>
      <c r="J11" s="45"/>
      <c r="K11" s="45"/>
      <c r="L11" s="45"/>
      <c r="M11" s="51">
        <v>0</v>
      </c>
    </row>
    <row r="12" spans="2:13" ht="60.75" customHeight="1">
      <c r="B12" s="169"/>
      <c r="C12" s="40">
        <v>5.3</v>
      </c>
      <c r="D12" s="49" t="s">
        <v>123</v>
      </c>
      <c r="E12" s="38" t="s">
        <v>124</v>
      </c>
      <c r="F12" s="38" t="s">
        <v>125</v>
      </c>
      <c r="G12" s="50">
        <v>44927</v>
      </c>
      <c r="H12" s="50">
        <v>45291</v>
      </c>
      <c r="I12" s="98" t="s">
        <v>307</v>
      </c>
      <c r="J12" s="97" t="s">
        <v>306</v>
      </c>
      <c r="K12" s="51">
        <v>0.33</v>
      </c>
      <c r="L12" s="51">
        <v>0</v>
      </c>
      <c r="M12" s="51"/>
    </row>
    <row r="13" spans="2:13" ht="45.75" customHeight="1">
      <c r="B13" s="44" t="s">
        <v>31</v>
      </c>
      <c r="C13" s="41">
        <v>5.4</v>
      </c>
      <c r="D13" s="52" t="s">
        <v>126</v>
      </c>
      <c r="E13" s="37" t="s">
        <v>120</v>
      </c>
      <c r="F13" s="37" t="s">
        <v>118</v>
      </c>
      <c r="G13" s="50">
        <v>44927</v>
      </c>
      <c r="H13" s="50">
        <v>45291</v>
      </c>
      <c r="I13" s="98" t="s">
        <v>327</v>
      </c>
      <c r="J13" s="59" t="s">
        <v>326</v>
      </c>
      <c r="K13" s="51">
        <v>0.33</v>
      </c>
      <c r="L13" s="51"/>
      <c r="M13" s="51"/>
    </row>
    <row r="14" spans="2:13" ht="158.25" customHeight="1">
      <c r="B14" s="169" t="s">
        <v>32</v>
      </c>
      <c r="C14" s="40">
        <v>5.5</v>
      </c>
      <c r="D14" s="65" t="s">
        <v>114</v>
      </c>
      <c r="E14" s="39" t="s">
        <v>127</v>
      </c>
      <c r="F14" s="39" t="s">
        <v>55</v>
      </c>
      <c r="G14" s="21">
        <v>44991</v>
      </c>
      <c r="H14" s="21">
        <v>45045</v>
      </c>
      <c r="I14" s="181" t="s">
        <v>333</v>
      </c>
      <c r="J14" s="62" t="s">
        <v>334</v>
      </c>
      <c r="K14" s="22">
        <v>1</v>
      </c>
      <c r="L14" s="51"/>
      <c r="M14" s="45"/>
    </row>
    <row r="15" spans="2:13" ht="140.25" customHeight="1">
      <c r="B15" s="170"/>
      <c r="C15" s="40">
        <v>5.6</v>
      </c>
      <c r="D15" s="52" t="s">
        <v>128</v>
      </c>
      <c r="E15" s="38" t="s">
        <v>129</v>
      </c>
      <c r="F15" s="38" t="s">
        <v>79</v>
      </c>
      <c r="G15" s="50">
        <v>44991</v>
      </c>
      <c r="H15" s="50">
        <v>45077</v>
      </c>
      <c r="I15" s="99" t="s">
        <v>311</v>
      </c>
      <c r="J15" s="97" t="s">
        <v>310</v>
      </c>
      <c r="K15" s="51">
        <v>1</v>
      </c>
      <c r="L15" s="51"/>
      <c r="M15" s="45"/>
    </row>
    <row r="16" spans="2:13" ht="173.25" customHeight="1">
      <c r="B16" s="170"/>
      <c r="C16" s="176">
        <v>5.7</v>
      </c>
      <c r="D16" s="177" t="s">
        <v>130</v>
      </c>
      <c r="E16" s="178" t="s">
        <v>131</v>
      </c>
      <c r="F16" s="178" t="s">
        <v>55</v>
      </c>
      <c r="G16" s="179">
        <v>44991</v>
      </c>
      <c r="H16" s="179">
        <v>45045</v>
      </c>
      <c r="I16" s="181" t="s">
        <v>333</v>
      </c>
      <c r="J16" s="62" t="s">
        <v>334</v>
      </c>
      <c r="K16" s="180">
        <v>1</v>
      </c>
      <c r="L16" s="51"/>
      <c r="M16" s="45"/>
    </row>
    <row r="17" spans="2:13" ht="99">
      <c r="B17" s="170"/>
      <c r="C17" s="46">
        <v>5.8</v>
      </c>
      <c r="D17" s="52" t="s">
        <v>132</v>
      </c>
      <c r="E17" s="38" t="s">
        <v>133</v>
      </c>
      <c r="F17" s="38" t="s">
        <v>55</v>
      </c>
      <c r="G17" s="50">
        <v>44963</v>
      </c>
      <c r="H17" s="50">
        <v>45169</v>
      </c>
      <c r="I17" s="98" t="s">
        <v>315</v>
      </c>
      <c r="J17" s="98" t="s">
        <v>314</v>
      </c>
      <c r="K17" s="51">
        <v>1</v>
      </c>
      <c r="L17" s="51"/>
      <c r="M17" s="45"/>
    </row>
    <row r="18" spans="2:13" ht="33">
      <c r="B18" s="170"/>
      <c r="C18" s="40">
        <v>5.9</v>
      </c>
      <c r="D18" s="52" t="s">
        <v>134</v>
      </c>
      <c r="E18" s="38" t="s">
        <v>135</v>
      </c>
      <c r="F18" s="38" t="s">
        <v>55</v>
      </c>
      <c r="G18" s="50">
        <v>45111</v>
      </c>
      <c r="H18" s="50">
        <v>45169</v>
      </c>
      <c r="I18" s="98" t="s">
        <v>316</v>
      </c>
      <c r="J18" s="50"/>
      <c r="K18" s="45"/>
      <c r="L18" s="51"/>
      <c r="M18" s="45"/>
    </row>
    <row r="19" spans="2:13" ht="82.5">
      <c r="B19" s="170"/>
      <c r="C19" s="42">
        <v>5.1</v>
      </c>
      <c r="D19" s="53" t="s">
        <v>136</v>
      </c>
      <c r="E19" s="38" t="s">
        <v>137</v>
      </c>
      <c r="F19" s="38" t="s">
        <v>138</v>
      </c>
      <c r="G19" s="50">
        <v>45017</v>
      </c>
      <c r="H19" s="50">
        <v>45291</v>
      </c>
      <c r="I19" s="98" t="s">
        <v>308</v>
      </c>
      <c r="J19" s="97" t="s">
        <v>309</v>
      </c>
      <c r="K19" s="51">
        <v>1</v>
      </c>
      <c r="L19" s="45"/>
      <c r="M19" s="51"/>
    </row>
    <row r="20" spans="2:13" ht="66" customHeight="1">
      <c r="B20" s="169" t="s">
        <v>33</v>
      </c>
      <c r="C20" s="43">
        <v>5.11</v>
      </c>
      <c r="D20" s="61" t="s">
        <v>222</v>
      </c>
      <c r="E20" s="38" t="s">
        <v>224</v>
      </c>
      <c r="F20" s="38" t="s">
        <v>28</v>
      </c>
      <c r="G20" s="50">
        <v>44963</v>
      </c>
      <c r="H20" s="50">
        <v>45045</v>
      </c>
      <c r="I20" s="98" t="s">
        <v>329</v>
      </c>
      <c r="J20" s="59" t="s">
        <v>328</v>
      </c>
      <c r="K20" s="51">
        <v>1</v>
      </c>
      <c r="L20" s="51"/>
      <c r="M20" s="45"/>
    </row>
    <row r="21" spans="2:13" ht="225.75" customHeight="1">
      <c r="B21" s="169"/>
      <c r="C21" s="43">
        <v>5.12</v>
      </c>
      <c r="D21" s="49" t="s">
        <v>139</v>
      </c>
      <c r="E21" s="38" t="s">
        <v>140</v>
      </c>
      <c r="F21" s="38" t="s">
        <v>141</v>
      </c>
      <c r="G21" s="50">
        <v>44963</v>
      </c>
      <c r="H21" s="50">
        <v>45045</v>
      </c>
      <c r="I21" s="98" t="s">
        <v>312</v>
      </c>
      <c r="J21" s="100" t="s">
        <v>313</v>
      </c>
      <c r="K21" s="51">
        <v>1</v>
      </c>
      <c r="L21" s="51"/>
      <c r="M21" s="45"/>
    </row>
    <row r="22" spans="2:13" ht="90">
      <c r="B22" s="169"/>
      <c r="C22" s="43">
        <v>5.13</v>
      </c>
      <c r="D22" s="49" t="s">
        <v>142</v>
      </c>
      <c r="E22" s="38" t="s">
        <v>143</v>
      </c>
      <c r="F22" s="38" t="s">
        <v>116</v>
      </c>
      <c r="G22" s="50">
        <v>44963</v>
      </c>
      <c r="H22" s="50">
        <v>45045</v>
      </c>
      <c r="I22" s="98" t="s">
        <v>335</v>
      </c>
      <c r="J22" s="100" t="s">
        <v>313</v>
      </c>
      <c r="K22" s="180">
        <v>1</v>
      </c>
      <c r="L22" s="51"/>
      <c r="M22" s="45"/>
    </row>
    <row r="23" spans="2:13" ht="49.5">
      <c r="B23" s="169"/>
      <c r="C23" s="40">
        <v>5.14</v>
      </c>
      <c r="D23" s="49" t="s">
        <v>144</v>
      </c>
      <c r="E23" s="44" t="s">
        <v>145</v>
      </c>
      <c r="F23" s="38" t="s">
        <v>141</v>
      </c>
      <c r="G23" s="50">
        <v>45173</v>
      </c>
      <c r="H23" s="50">
        <v>45291</v>
      </c>
      <c r="I23" s="50"/>
      <c r="J23" s="50"/>
      <c r="K23" s="45"/>
      <c r="L23" s="45"/>
      <c r="M23" s="51"/>
    </row>
    <row r="24" spans="2:13" ht="101.25" customHeight="1">
      <c r="B24" s="169" t="s">
        <v>34</v>
      </c>
      <c r="C24" s="54">
        <v>5.15</v>
      </c>
      <c r="D24" s="52" t="s">
        <v>112</v>
      </c>
      <c r="E24" s="38" t="s">
        <v>113</v>
      </c>
      <c r="F24" s="38" t="s">
        <v>223</v>
      </c>
      <c r="G24" s="50">
        <v>44928</v>
      </c>
      <c r="H24" s="50">
        <v>45291</v>
      </c>
      <c r="I24" s="98" t="s">
        <v>317</v>
      </c>
      <c r="J24" s="98" t="s">
        <v>318</v>
      </c>
      <c r="K24" s="51">
        <v>1</v>
      </c>
      <c r="L24" s="51"/>
      <c r="M24" s="51"/>
    </row>
    <row r="25" spans="2:13" ht="21.75" customHeight="1">
      <c r="B25" s="169"/>
      <c r="C25" s="45">
        <v>5.16</v>
      </c>
      <c r="D25" s="49" t="s">
        <v>146</v>
      </c>
      <c r="E25" s="37" t="s">
        <v>115</v>
      </c>
      <c r="F25" s="37" t="s">
        <v>117</v>
      </c>
      <c r="G25" s="50">
        <v>45139</v>
      </c>
      <c r="H25" s="50">
        <v>45169</v>
      </c>
      <c r="I25" s="50"/>
      <c r="J25" s="50"/>
      <c r="K25" s="45"/>
      <c r="L25" s="51"/>
      <c r="M25" s="45"/>
    </row>
    <row r="26" spans="11:13" ht="16.5">
      <c r="K26" s="91">
        <f>AVERAGE(K10:K25)</f>
        <v>0.88</v>
      </c>
      <c r="L26" s="91">
        <f>AVERAGE(L10:L25)</f>
        <v>0</v>
      </c>
      <c r="M26" s="91">
        <f>AVERAGE(M10:M25)</f>
        <v>0</v>
      </c>
    </row>
    <row r="27" ht="16.5">
      <c r="K27" s="91">
        <f>AVERAGE(K26:M26)</f>
        <v>0.29333333333333333</v>
      </c>
    </row>
  </sheetData>
  <sheetProtection/>
  <mergeCells count="13">
    <mergeCell ref="B10:B12"/>
    <mergeCell ref="B14:B19"/>
    <mergeCell ref="B20:B23"/>
    <mergeCell ref="B24:B25"/>
    <mergeCell ref="I8:I9"/>
    <mergeCell ref="J8:J9"/>
    <mergeCell ref="C2:M5"/>
    <mergeCell ref="B8:B9"/>
    <mergeCell ref="C8:D9"/>
    <mergeCell ref="E8:E9"/>
    <mergeCell ref="F8:F9"/>
    <mergeCell ref="G8:H8"/>
    <mergeCell ref="K8:M8"/>
  </mergeCells>
  <hyperlinks>
    <hyperlink ref="J10" r:id="rId1" display="https://hsdp.gov.co/portal/menu-de-transparencia/"/>
    <hyperlink ref="J12" r:id="rId2" display="https://hsdp.gov.co/portal/contratacion/"/>
    <hyperlink ref="J19" r:id="rId3" display="https://hsdp.gov.co/portal/esquema-de-publicacion-de-informacion/"/>
    <hyperlink ref="J15" r:id="rId4" display="https://hsdp.gov.co/portal/procesos-de-apoyo/gestion-documental/"/>
    <hyperlink ref="J21" r:id="rId5" display="https://www.facebook.com/ESEHospitalPamplona?mibextid=ZbWKwL"/>
    <hyperlink ref="J22" r:id="rId6" display="https://www.facebook.com/ESEHospitalPamplona?mibextid=ZbWKwL"/>
  </hyperlinks>
  <printOptions/>
  <pageMargins left="0.7" right="0.7" top="0.75" bottom="0.75" header="0.3" footer="0.3"/>
  <pageSetup orientation="portrait" paperSize="9"/>
  <drawing r:id="rId7"/>
</worksheet>
</file>

<file path=xl/worksheets/sheet9.xml><?xml version="1.0" encoding="utf-8"?>
<worksheet xmlns="http://schemas.openxmlformats.org/spreadsheetml/2006/main" xmlns:r="http://schemas.openxmlformats.org/officeDocument/2006/relationships">
  <sheetPr>
    <tabColor rgb="FF0070C0"/>
  </sheetPr>
  <dimension ref="B2:S15"/>
  <sheetViews>
    <sheetView showGridLines="0" tabSelected="1" zoomScalePageLayoutView="0" workbookViewId="0" topLeftCell="D5">
      <selection activeCell="K15" sqref="K15"/>
    </sheetView>
  </sheetViews>
  <sheetFormatPr defaultColWidth="11.57421875" defaultRowHeight="15"/>
  <cols>
    <col min="1" max="1" width="11.57421875" style="12" customWidth="1"/>
    <col min="2" max="2" width="5.28125" style="12" customWidth="1"/>
    <col min="3" max="3" width="20.28125" style="12" customWidth="1"/>
    <col min="4" max="4" width="44.7109375" style="12" customWidth="1"/>
    <col min="5" max="5" width="22.00390625" style="12" customWidth="1"/>
    <col min="6" max="6" width="21.140625" style="24" customWidth="1"/>
    <col min="7" max="7" width="12.7109375" style="12" customWidth="1"/>
    <col min="8" max="8" width="13.00390625" style="12" customWidth="1"/>
    <col min="9" max="9" width="36.7109375" style="12" customWidth="1"/>
    <col min="10" max="10" width="29.421875" style="12" customWidth="1"/>
    <col min="11" max="13" width="6.140625" style="12" customWidth="1"/>
    <col min="14" max="16384" width="11.57421875" style="12" customWidth="1"/>
  </cols>
  <sheetData>
    <row r="1" ht="16.5"/>
    <row r="2" spans="3:13" ht="16.5">
      <c r="C2" s="11"/>
      <c r="D2" s="139" t="s">
        <v>147</v>
      </c>
      <c r="E2" s="139"/>
      <c r="F2" s="139"/>
      <c r="G2" s="139"/>
      <c r="H2" s="139"/>
      <c r="I2" s="139"/>
      <c r="J2" s="139"/>
      <c r="K2" s="139"/>
      <c r="L2" s="139"/>
      <c r="M2" s="139"/>
    </row>
    <row r="3" spans="3:13" ht="16.5">
      <c r="C3" s="11"/>
      <c r="D3" s="139"/>
      <c r="E3" s="139"/>
      <c r="F3" s="139"/>
      <c r="G3" s="139"/>
      <c r="H3" s="139"/>
      <c r="I3" s="139"/>
      <c r="J3" s="139"/>
      <c r="K3" s="139"/>
      <c r="L3" s="139"/>
      <c r="M3" s="139"/>
    </row>
    <row r="4" spans="3:19" ht="21.75" customHeight="1">
      <c r="C4" s="11"/>
      <c r="D4" s="139"/>
      <c r="E4" s="139"/>
      <c r="F4" s="139"/>
      <c r="G4" s="139"/>
      <c r="H4" s="139"/>
      <c r="I4" s="139"/>
      <c r="J4" s="139"/>
      <c r="K4" s="139"/>
      <c r="L4" s="139"/>
      <c r="M4" s="139"/>
      <c r="R4" s="12">
        <v>8</v>
      </c>
      <c r="S4" s="12">
        <f>Q4+R4</f>
        <v>8</v>
      </c>
    </row>
    <row r="5" spans="3:13" ht="24" customHeight="1">
      <c r="C5" s="11"/>
      <c r="D5" s="139"/>
      <c r="E5" s="139"/>
      <c r="F5" s="139"/>
      <c r="G5" s="139"/>
      <c r="H5" s="139"/>
      <c r="I5" s="139"/>
      <c r="J5" s="139"/>
      <c r="K5" s="139"/>
      <c r="L5" s="139"/>
      <c r="M5" s="139"/>
    </row>
    <row r="6" ht="16.5"/>
    <row r="8" spans="2:13" ht="16.5" customHeight="1">
      <c r="B8" s="168" t="s">
        <v>5</v>
      </c>
      <c r="C8" s="168"/>
      <c r="D8" s="168"/>
      <c r="E8" s="156" t="s">
        <v>2</v>
      </c>
      <c r="F8" s="168" t="s">
        <v>3</v>
      </c>
      <c r="G8" s="156" t="s">
        <v>4</v>
      </c>
      <c r="H8" s="156"/>
      <c r="I8" s="147" t="s">
        <v>245</v>
      </c>
      <c r="J8" s="171" t="s">
        <v>248</v>
      </c>
      <c r="K8" s="156" t="s">
        <v>77</v>
      </c>
      <c r="L8" s="156"/>
      <c r="M8" s="156"/>
    </row>
    <row r="9" spans="2:13" ht="33">
      <c r="B9" s="168"/>
      <c r="C9" s="168"/>
      <c r="D9" s="168"/>
      <c r="E9" s="156"/>
      <c r="F9" s="168"/>
      <c r="G9" s="48" t="s">
        <v>70</v>
      </c>
      <c r="H9" s="48" t="s">
        <v>71</v>
      </c>
      <c r="I9" s="148"/>
      <c r="J9" s="172"/>
      <c r="K9" s="47">
        <v>1</v>
      </c>
      <c r="L9" s="47">
        <v>2</v>
      </c>
      <c r="M9" s="47">
        <v>3</v>
      </c>
    </row>
    <row r="10" spans="2:13" ht="103.5" customHeight="1">
      <c r="B10" s="23">
        <v>6.1</v>
      </c>
      <c r="C10" s="174" t="s">
        <v>152</v>
      </c>
      <c r="D10" s="174"/>
      <c r="E10" s="23" t="s">
        <v>148</v>
      </c>
      <c r="F10" s="56" t="s">
        <v>153</v>
      </c>
      <c r="G10" s="21">
        <v>44959</v>
      </c>
      <c r="H10" s="21">
        <v>45291</v>
      </c>
      <c r="I10" s="93" t="s">
        <v>290</v>
      </c>
      <c r="J10" s="93" t="s">
        <v>291</v>
      </c>
      <c r="K10" s="22">
        <v>0.5</v>
      </c>
      <c r="L10" s="22">
        <v>0</v>
      </c>
      <c r="M10" s="22">
        <v>0</v>
      </c>
    </row>
    <row r="11" spans="2:13" ht="126.75" customHeight="1">
      <c r="B11" s="23">
        <v>6.2</v>
      </c>
      <c r="C11" s="174" t="s">
        <v>154</v>
      </c>
      <c r="D11" s="174"/>
      <c r="E11" s="56" t="s">
        <v>57</v>
      </c>
      <c r="F11" s="56" t="s">
        <v>56</v>
      </c>
      <c r="G11" s="21">
        <v>44959</v>
      </c>
      <c r="H11" s="21">
        <v>45291</v>
      </c>
      <c r="I11" s="62" t="s">
        <v>297</v>
      </c>
      <c r="J11" s="21" t="s">
        <v>296</v>
      </c>
      <c r="K11" s="107">
        <v>0.33</v>
      </c>
      <c r="L11" s="22"/>
      <c r="M11" s="22"/>
    </row>
    <row r="12" spans="2:13" ht="114" customHeight="1">
      <c r="B12" s="23">
        <v>6.3</v>
      </c>
      <c r="C12" s="174" t="s">
        <v>149</v>
      </c>
      <c r="D12" s="174"/>
      <c r="E12" s="23" t="s">
        <v>150</v>
      </c>
      <c r="F12" s="56" t="s">
        <v>56</v>
      </c>
      <c r="G12" s="21">
        <v>44959</v>
      </c>
      <c r="H12" s="21">
        <v>45291</v>
      </c>
      <c r="I12" s="62" t="s">
        <v>299</v>
      </c>
      <c r="J12" s="21" t="s">
        <v>298</v>
      </c>
      <c r="K12" s="22">
        <v>0.33</v>
      </c>
      <c r="L12" s="22"/>
      <c r="M12" s="22"/>
    </row>
    <row r="13" spans="2:13" ht="14.25" customHeight="1">
      <c r="B13" s="23">
        <v>6.4</v>
      </c>
      <c r="C13" s="173" t="s">
        <v>155</v>
      </c>
      <c r="D13" s="173"/>
      <c r="E13" s="30" t="s">
        <v>151</v>
      </c>
      <c r="F13" s="30" t="s">
        <v>117</v>
      </c>
      <c r="G13" s="35">
        <v>45108</v>
      </c>
      <c r="H13" s="21">
        <v>45291</v>
      </c>
      <c r="I13" s="21"/>
      <c r="J13" s="21"/>
      <c r="K13" s="20"/>
      <c r="L13" s="22"/>
      <c r="M13" s="22"/>
    </row>
    <row r="14" spans="11:13" ht="16.5">
      <c r="K14" s="91">
        <f>AVERAGE(K10:K13)</f>
        <v>0.3866666666666667</v>
      </c>
      <c r="L14" s="91">
        <f>AVERAGE(L10:L13)</f>
        <v>0</v>
      </c>
      <c r="M14" s="91">
        <f>AVERAGE(M10:M13)</f>
        <v>0</v>
      </c>
    </row>
    <row r="15" ht="16.5">
      <c r="K15" s="91">
        <f>AVERAGE(K14:M14)</f>
        <v>0.12888888888888891</v>
      </c>
    </row>
  </sheetData>
  <sheetProtection/>
  <mergeCells count="12">
    <mergeCell ref="C11:D11"/>
    <mergeCell ref="C12:D12"/>
    <mergeCell ref="C13:D13"/>
    <mergeCell ref="D2:M5"/>
    <mergeCell ref="E8:E9"/>
    <mergeCell ref="F8:F9"/>
    <mergeCell ref="G8:H8"/>
    <mergeCell ref="K8:M8"/>
    <mergeCell ref="I8:I9"/>
    <mergeCell ref="J8:J9"/>
    <mergeCell ref="B8:D9"/>
    <mergeCell ref="C10:D1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CONTROL INTERNO</cp:lastModifiedBy>
  <cp:lastPrinted>2022-09-12T22:35:51Z</cp:lastPrinted>
  <dcterms:created xsi:type="dcterms:W3CDTF">2016-03-14T02:54:19Z</dcterms:created>
  <dcterms:modified xsi:type="dcterms:W3CDTF">2023-05-11T15:38:03Z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